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buckkell\Downloads\"/>
    </mc:Choice>
  </mc:AlternateContent>
  <xr:revisionPtr revIDLastSave="0" documentId="8_{40B48256-09CC-4511-A916-B1E2BB263E46}" xr6:coauthVersionLast="47" xr6:coauthVersionMax="47" xr10:uidLastSave="{00000000-0000-0000-0000-000000000000}"/>
  <workbookProtection workbookPassword="E42B" lockStructure="1"/>
  <bookViews>
    <workbookView xWindow="-110" yWindow="-110" windowWidth="19420" windowHeight="11500" firstSheet="2" activeTab="6" xr2:uid="{00000000-000D-0000-FFFF-FFFF00000000}"/>
  </bookViews>
  <sheets>
    <sheet name="Import" sheetId="30" state="hidden" r:id="rId1"/>
    <sheet name="Loading" sheetId="3" state="veryHidden" r:id="rId2"/>
    <sheet name="Instructions" sheetId="4" r:id="rId3"/>
    <sheet name="Summary" sheetId="2" r:id="rId4"/>
    <sheet name="languages" sheetId="21" state="hidden" r:id="rId5"/>
    <sheet name="SiteText" sheetId="20" state="hidden" r:id="rId6"/>
    <sheet name="Delivery" sheetId="5" r:id="rId7"/>
    <sheet name="Template2" sheetId="22" state="hidden" r:id="rId8"/>
    <sheet name="Template3" sheetId="23" state="hidden" r:id="rId9"/>
    <sheet name="Template4" sheetId="29" state="hidden" r:id="rId10"/>
    <sheet name="Template5" sheetId="28" state="hidden" r:id="rId11"/>
    <sheet name="Template6" sheetId="27" state="hidden" r:id="rId12"/>
    <sheet name="Template7" sheetId="26" state="hidden" r:id="rId13"/>
    <sheet name="Template8" sheetId="25" state="hidden" r:id="rId14"/>
    <sheet name="Template9" sheetId="24" state="hidden" r:id="rId15"/>
    <sheet name="WebSKU" sheetId="15" state="hidden" r:id="rId16"/>
    <sheet name="SoldToShipTo" sheetId="17" state="hidden" r:id="rId17"/>
    <sheet name="GlobalVariables" sheetId="18" state="hidden" r:id="rId18"/>
    <sheet name="CategoryList" sheetId="19" state="hidden" r:id="rId19"/>
    <sheet name="ProductSize" sheetId="31" state="hidden" r:id="rId20"/>
  </sheets>
  <definedNames>
    <definedName name="_xlnm._FilterDatabase" localSheetId="6" hidden="1">Delivery!$F$20:$M$20</definedName>
    <definedName name="_xlnm.Print_Area" localSheetId="3">Summary!$C$2:$K$19</definedName>
    <definedName name="_xlnm.Print_Titles" localSheetId="3">Summary!$2:$15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98" i="5" l="1"/>
  <c r="BC198" i="5" s="1"/>
  <c r="M198" i="5"/>
  <c r="M197" i="5"/>
  <c r="AZ196" i="5"/>
  <c r="AZ195" i="5" s="1"/>
  <c r="M196" i="5"/>
  <c r="M195" i="5"/>
  <c r="AZ194" i="5"/>
  <c r="BC194" i="5" s="1"/>
  <c r="M194" i="5"/>
  <c r="M193" i="5"/>
  <c r="AZ192" i="5"/>
  <c r="BC192" i="5" s="1"/>
  <c r="M192" i="5"/>
  <c r="M191" i="5"/>
  <c r="BC190" i="5"/>
  <c r="AZ190" i="5"/>
  <c r="AZ189" i="5" s="1"/>
  <c r="M190" i="5"/>
  <c r="M189" i="5"/>
  <c r="AZ188" i="5"/>
  <c r="BC188" i="5" s="1"/>
  <c r="M188" i="5"/>
  <c r="M187" i="5"/>
  <c r="AZ186" i="5"/>
  <c r="BC186" i="5" s="1"/>
  <c r="M186" i="5"/>
  <c r="M185" i="5"/>
  <c r="AZ184" i="5"/>
  <c r="BC184" i="5" s="1"/>
  <c r="M184" i="5"/>
  <c r="M183" i="5"/>
  <c r="AZ182" i="5"/>
  <c r="BC182" i="5" s="1"/>
  <c r="M182" i="5"/>
  <c r="AZ181" i="5"/>
  <c r="M181" i="5"/>
  <c r="BC180" i="5"/>
  <c r="AZ180" i="5"/>
  <c r="M180" i="5"/>
  <c r="AZ179" i="5"/>
  <c r="M179" i="5"/>
  <c r="AZ178" i="5"/>
  <c r="BC178" i="5" s="1"/>
  <c r="M178" i="5"/>
  <c r="M177" i="5"/>
  <c r="BC176" i="5"/>
  <c r="AZ176" i="5"/>
  <c r="M176" i="5"/>
  <c r="AZ175" i="5"/>
  <c r="M175" i="5"/>
  <c r="BC174" i="5"/>
  <c r="AZ174" i="5"/>
  <c r="M174" i="5"/>
  <c r="AZ173" i="5"/>
  <c r="M173" i="5"/>
  <c r="AZ172" i="5"/>
  <c r="BC172" i="5" s="1"/>
  <c r="M172" i="5"/>
  <c r="AZ171" i="5"/>
  <c r="M171" i="5"/>
  <c r="AZ170" i="5"/>
  <c r="BC170" i="5" s="1"/>
  <c r="M170" i="5"/>
  <c r="AZ169" i="5"/>
  <c r="M169" i="5"/>
  <c r="BC168" i="5"/>
  <c r="AZ168" i="5"/>
  <c r="AZ167" i="5" s="1"/>
  <c r="M168" i="5"/>
  <c r="M167" i="5"/>
  <c r="BC166" i="5"/>
  <c r="AZ166" i="5"/>
  <c r="M166" i="5"/>
  <c r="AZ165" i="5"/>
  <c r="M165" i="5"/>
  <c r="BC164" i="5"/>
  <c r="AZ164" i="5"/>
  <c r="M164" i="5"/>
  <c r="AZ163" i="5"/>
  <c r="M163" i="5"/>
  <c r="AZ162" i="5"/>
  <c r="AZ161" i="5" s="1"/>
  <c r="M162" i="5"/>
  <c r="M161" i="5"/>
  <c r="AZ160" i="5"/>
  <c r="BC160" i="5" s="1"/>
  <c r="M160" i="5"/>
  <c r="M159" i="5"/>
  <c r="BC158" i="5"/>
  <c r="AZ158" i="5"/>
  <c r="AZ157" i="5" s="1"/>
  <c r="M158" i="5"/>
  <c r="M157" i="5"/>
  <c r="AZ156" i="5"/>
  <c r="BC156" i="5" s="1"/>
  <c r="M156" i="5"/>
  <c r="M155" i="5"/>
  <c r="AZ154" i="5"/>
  <c r="BC154" i="5" s="1"/>
  <c r="M154" i="5"/>
  <c r="M153" i="5"/>
  <c r="AZ152" i="5"/>
  <c r="BC152" i="5" s="1"/>
  <c r="M152" i="5"/>
  <c r="M151" i="5"/>
  <c r="AZ150" i="5"/>
  <c r="BC150" i="5" s="1"/>
  <c r="M150" i="5"/>
  <c r="AZ149" i="5"/>
  <c r="M149" i="5"/>
  <c r="BC148" i="5"/>
  <c r="AZ148" i="5"/>
  <c r="M148" i="5"/>
  <c r="AZ147" i="5"/>
  <c r="M147" i="5"/>
  <c r="AZ146" i="5"/>
  <c r="BC146" i="5" s="1"/>
  <c r="M146" i="5"/>
  <c r="M145" i="5"/>
  <c r="AZ144" i="5"/>
  <c r="BC144" i="5" s="1"/>
  <c r="M144" i="5"/>
  <c r="AZ143" i="5"/>
  <c r="M143" i="5"/>
  <c r="BC142" i="5"/>
  <c r="AZ142" i="5"/>
  <c r="M142" i="5"/>
  <c r="AZ141" i="5"/>
  <c r="M141" i="5"/>
  <c r="AZ140" i="5"/>
  <c r="BC140" i="5" s="1"/>
  <c r="M140" i="5"/>
  <c r="AZ139" i="5"/>
  <c r="M139" i="5"/>
  <c r="AZ138" i="5"/>
  <c r="BC138" i="5" s="1"/>
  <c r="M138" i="5"/>
  <c r="AZ137" i="5"/>
  <c r="M137" i="5"/>
  <c r="BC136" i="5"/>
  <c r="AZ136" i="5"/>
  <c r="AZ135" i="5" s="1"/>
  <c r="M136" i="5"/>
  <c r="M135" i="5"/>
  <c r="BC134" i="5"/>
  <c r="AZ134" i="5"/>
  <c r="M134" i="5"/>
  <c r="AZ133" i="5"/>
  <c r="M133" i="5"/>
  <c r="BC132" i="5"/>
  <c r="AZ132" i="5"/>
  <c r="M132" i="5"/>
  <c r="AZ131" i="5"/>
  <c r="M131" i="5"/>
  <c r="AZ130" i="5"/>
  <c r="AZ129" i="5" s="1"/>
  <c r="M130" i="5"/>
  <c r="M129" i="5"/>
  <c r="AZ128" i="5"/>
  <c r="BC128" i="5" s="1"/>
  <c r="M128" i="5"/>
  <c r="M127" i="5"/>
  <c r="BC126" i="5"/>
  <c r="AZ126" i="5"/>
  <c r="AZ125" i="5" s="1"/>
  <c r="M126" i="5"/>
  <c r="M125" i="5"/>
  <c r="AZ124" i="5"/>
  <c r="BC124" i="5" s="1"/>
  <c r="M124" i="5"/>
  <c r="M123" i="5"/>
  <c r="AZ122" i="5"/>
  <c r="BC122" i="5" s="1"/>
  <c r="M122" i="5"/>
  <c r="M121" i="5"/>
  <c r="AZ120" i="5"/>
  <c r="BC120" i="5" s="1"/>
  <c r="M120" i="5"/>
  <c r="M119" i="5"/>
  <c r="AZ118" i="5"/>
  <c r="BC118" i="5" s="1"/>
  <c r="M118" i="5"/>
  <c r="AZ117" i="5"/>
  <c r="M117" i="5"/>
  <c r="BC116" i="5"/>
  <c r="AZ116" i="5"/>
  <c r="M116" i="5"/>
  <c r="AZ115" i="5"/>
  <c r="M115" i="5"/>
  <c r="AZ114" i="5"/>
  <c r="BC114" i="5" s="1"/>
  <c r="M114" i="5"/>
  <c r="M113" i="5"/>
  <c r="AZ112" i="5"/>
  <c r="BC112" i="5" s="1"/>
  <c r="M112" i="5"/>
  <c r="AZ111" i="5"/>
  <c r="M111" i="5"/>
  <c r="BC110" i="5"/>
  <c r="AZ110" i="5"/>
  <c r="M110" i="5"/>
  <c r="AZ109" i="5"/>
  <c r="M109" i="5"/>
  <c r="AZ108" i="5"/>
  <c r="BC108" i="5" s="1"/>
  <c r="M108" i="5"/>
  <c r="AZ107" i="5"/>
  <c r="M107" i="5"/>
  <c r="AZ106" i="5"/>
  <c r="BC106" i="5" s="1"/>
  <c r="M106" i="5"/>
  <c r="AZ105" i="5"/>
  <c r="M105" i="5"/>
  <c r="BC104" i="5"/>
  <c r="AZ104" i="5"/>
  <c r="AZ103" i="5" s="1"/>
  <c r="M104" i="5"/>
  <c r="M103" i="5"/>
  <c r="BC102" i="5"/>
  <c r="AZ102" i="5"/>
  <c r="M102" i="5"/>
  <c r="AZ101" i="5"/>
  <c r="M101" i="5"/>
  <c r="BC100" i="5"/>
  <c r="AZ100" i="5"/>
  <c r="M100" i="5"/>
  <c r="AZ99" i="5"/>
  <c r="M99" i="5"/>
  <c r="AZ98" i="5"/>
  <c r="AZ97" i="5" s="1"/>
  <c r="M98" i="5"/>
  <c r="M97" i="5"/>
  <c r="AZ96" i="5"/>
  <c r="BC96" i="5" s="1"/>
  <c r="M96" i="5"/>
  <c r="M95" i="5"/>
  <c r="BC94" i="5"/>
  <c r="AZ94" i="5"/>
  <c r="AZ93" i="5" s="1"/>
  <c r="M94" i="5"/>
  <c r="M93" i="5"/>
  <c r="AZ92" i="5"/>
  <c r="BC92" i="5" s="1"/>
  <c r="M92" i="5"/>
  <c r="M91" i="5"/>
  <c r="AZ90" i="5"/>
  <c r="BC90" i="5" s="1"/>
  <c r="M90" i="5"/>
  <c r="M89" i="5"/>
  <c r="AZ88" i="5"/>
  <c r="BC88" i="5" s="1"/>
  <c r="M88" i="5"/>
  <c r="M87" i="5"/>
  <c r="AZ86" i="5"/>
  <c r="BC86" i="5" s="1"/>
  <c r="M86" i="5"/>
  <c r="AZ85" i="5"/>
  <c r="M85" i="5"/>
  <c r="BC84" i="5"/>
  <c r="AZ84" i="5"/>
  <c r="M84" i="5"/>
  <c r="AZ83" i="5"/>
  <c r="M83" i="5"/>
  <c r="AZ82" i="5"/>
  <c r="BC82" i="5" s="1"/>
  <c r="M82" i="5"/>
  <c r="M81" i="5"/>
  <c r="AZ80" i="5"/>
  <c r="BC80" i="5" s="1"/>
  <c r="M80" i="5"/>
  <c r="AZ79" i="5"/>
  <c r="M79" i="5"/>
  <c r="BC78" i="5"/>
  <c r="AZ78" i="5"/>
  <c r="M78" i="5"/>
  <c r="AZ77" i="5"/>
  <c r="M77" i="5"/>
  <c r="AZ76" i="5"/>
  <c r="BC76" i="5" s="1"/>
  <c r="M76" i="5"/>
  <c r="AZ75" i="5"/>
  <c r="M75" i="5"/>
  <c r="AZ74" i="5"/>
  <c r="BC74" i="5" s="1"/>
  <c r="M74" i="5"/>
  <c r="AZ73" i="5"/>
  <c r="M73" i="5"/>
  <c r="BC72" i="5"/>
  <c r="AZ72" i="5"/>
  <c r="AZ71" i="5" s="1"/>
  <c r="M72" i="5"/>
  <c r="M71" i="5"/>
  <c r="BC70" i="5"/>
  <c r="AZ70" i="5"/>
  <c r="M70" i="5"/>
  <c r="AZ69" i="5"/>
  <c r="M69" i="5"/>
  <c r="BC68" i="5"/>
  <c r="AZ68" i="5"/>
  <c r="M68" i="5"/>
  <c r="AZ67" i="5"/>
  <c r="M67" i="5"/>
  <c r="AZ66" i="5"/>
  <c r="AZ65" i="5" s="1"/>
  <c r="M66" i="5"/>
  <c r="M65" i="5"/>
  <c r="AZ64" i="5"/>
  <c r="BC64" i="5" s="1"/>
  <c r="M64" i="5"/>
  <c r="M63" i="5"/>
  <c r="BC62" i="5"/>
  <c r="AZ62" i="5"/>
  <c r="AZ61" i="5" s="1"/>
  <c r="M62" i="5"/>
  <c r="M61" i="5"/>
  <c r="AZ60" i="5"/>
  <c r="BC60" i="5" s="1"/>
  <c r="M60" i="5"/>
  <c r="M59" i="5"/>
  <c r="AZ58" i="5"/>
  <c r="BC58" i="5" s="1"/>
  <c r="M58" i="5"/>
  <c r="M57" i="5"/>
  <c r="AZ56" i="5"/>
  <c r="BC56" i="5" s="1"/>
  <c r="M56" i="5"/>
  <c r="M55" i="5"/>
  <c r="AZ54" i="5"/>
  <c r="BC54" i="5" s="1"/>
  <c r="M54" i="5"/>
  <c r="AZ53" i="5"/>
  <c r="M53" i="5"/>
  <c r="BC52" i="5"/>
  <c r="AZ52" i="5"/>
  <c r="M52" i="5"/>
  <c r="AZ51" i="5"/>
  <c r="M51" i="5"/>
  <c r="AZ50" i="5"/>
  <c r="BC50" i="5" s="1"/>
  <c r="M50" i="5"/>
  <c r="M49" i="5"/>
  <c r="AZ48" i="5"/>
  <c r="BC48" i="5" s="1"/>
  <c r="M48" i="5"/>
  <c r="AZ47" i="5"/>
  <c r="M47" i="5"/>
  <c r="BC46" i="5"/>
  <c r="AZ46" i="5"/>
  <c r="M46" i="5"/>
  <c r="AZ45" i="5"/>
  <c r="M45" i="5"/>
  <c r="AZ44" i="5"/>
  <c r="BC44" i="5" s="1"/>
  <c r="M44" i="5"/>
  <c r="AZ43" i="5"/>
  <c r="M43" i="5"/>
  <c r="AZ42" i="5"/>
  <c r="BC42" i="5" s="1"/>
  <c r="M42" i="5"/>
  <c r="AZ41" i="5"/>
  <c r="M41" i="5"/>
  <c r="BC40" i="5"/>
  <c r="AZ40" i="5"/>
  <c r="AZ39" i="5" s="1"/>
  <c r="M40" i="5"/>
  <c r="M39" i="5"/>
  <c r="BC38" i="5"/>
  <c r="AZ38" i="5"/>
  <c r="M38" i="5"/>
  <c r="AZ37" i="5"/>
  <c r="M37" i="5"/>
  <c r="BC36" i="5"/>
  <c r="AZ36" i="5"/>
  <c r="M36" i="5"/>
  <c r="AZ35" i="5"/>
  <c r="M35" i="5"/>
  <c r="AZ34" i="5"/>
  <c r="AZ33" i="5" s="1"/>
  <c r="M34" i="5"/>
  <c r="M33" i="5"/>
  <c r="AZ32" i="5"/>
  <c r="BC32" i="5" s="1"/>
  <c r="M32" i="5"/>
  <c r="M31" i="5"/>
  <c r="BC30" i="5"/>
  <c r="AZ30" i="5"/>
  <c r="AZ29" i="5" s="1"/>
  <c r="M30" i="5"/>
  <c r="M29" i="5"/>
  <c r="AZ28" i="5"/>
  <c r="BC28" i="5" s="1"/>
  <c r="M28" i="5"/>
  <c r="M27" i="5"/>
  <c r="AZ26" i="5"/>
  <c r="BC26" i="5" s="1"/>
  <c r="M26" i="5"/>
  <c r="M25" i="5"/>
  <c r="AZ24" i="5"/>
  <c r="BC24" i="5" s="1"/>
  <c r="M24" i="5"/>
  <c r="M23" i="5"/>
  <c r="AZ22" i="5"/>
  <c r="BC22" i="5" s="1"/>
  <c r="M22" i="5"/>
  <c r="AZ21" i="5"/>
  <c r="M21" i="5"/>
  <c r="E1" i="21"/>
  <c r="M20" i="24" s="1"/>
  <c r="L10" i="2"/>
  <c r="D10" i="2"/>
  <c r="C3" i="2"/>
  <c r="F1114" i="30"/>
  <c r="E1114" i="30"/>
  <c r="D1114" i="30"/>
  <c r="C1114" i="30"/>
  <c r="B1114" i="30"/>
  <c r="F1113" i="30"/>
  <c r="E1113" i="30"/>
  <c r="D1113" i="30"/>
  <c r="C1113" i="30"/>
  <c r="B1113" i="30"/>
  <c r="F1112" i="30"/>
  <c r="E1112" i="30"/>
  <c r="D1112" i="30"/>
  <c r="C1112" i="30"/>
  <c r="B1112" i="30"/>
  <c r="F1111" i="30"/>
  <c r="E1111" i="30"/>
  <c r="D1111" i="30"/>
  <c r="C1111" i="30"/>
  <c r="B1111" i="30"/>
  <c r="F1110" i="30"/>
  <c r="E1110" i="30"/>
  <c r="D1110" i="30"/>
  <c r="C1110" i="30"/>
  <c r="B1110" i="30"/>
  <c r="F1109" i="30"/>
  <c r="E1109" i="30"/>
  <c r="D1109" i="30"/>
  <c r="C1109" i="30"/>
  <c r="B1109" i="30"/>
  <c r="F1108" i="30"/>
  <c r="E1108" i="30"/>
  <c r="D1108" i="30"/>
  <c r="C1108" i="30"/>
  <c r="B1108" i="30"/>
  <c r="F1107" i="30"/>
  <c r="E1107" i="30"/>
  <c r="D1107" i="30"/>
  <c r="C1107" i="30"/>
  <c r="B1107" i="30"/>
  <c r="F1106" i="30"/>
  <c r="E1106" i="30"/>
  <c r="D1106" i="30"/>
  <c r="C1106" i="30"/>
  <c r="B1106" i="30"/>
  <c r="F1105" i="30"/>
  <c r="E1105" i="30"/>
  <c r="D1105" i="30"/>
  <c r="C1105" i="30"/>
  <c r="B1105" i="30"/>
  <c r="F1104" i="30"/>
  <c r="E1104" i="30"/>
  <c r="D1104" i="30"/>
  <c r="C1104" i="30"/>
  <c r="B1104" i="30"/>
  <c r="F1103" i="30"/>
  <c r="E1103" i="30"/>
  <c r="D1103" i="30"/>
  <c r="C1103" i="30"/>
  <c r="B1103" i="30"/>
  <c r="F1102" i="30"/>
  <c r="E1102" i="30"/>
  <c r="D1102" i="30"/>
  <c r="C1102" i="30"/>
  <c r="B1102" i="30"/>
  <c r="F1101" i="30"/>
  <c r="E1101" i="30"/>
  <c r="D1101" i="30"/>
  <c r="C1101" i="30"/>
  <c r="B1101" i="30"/>
  <c r="F1100" i="30"/>
  <c r="E1100" i="30"/>
  <c r="D1100" i="30"/>
  <c r="C1100" i="30"/>
  <c r="B1100" i="30"/>
  <c r="F1099" i="30"/>
  <c r="E1099" i="30"/>
  <c r="D1099" i="30"/>
  <c r="C1099" i="30"/>
  <c r="B1099" i="30"/>
  <c r="F1098" i="30"/>
  <c r="E1098" i="30"/>
  <c r="D1098" i="30"/>
  <c r="C1098" i="30"/>
  <c r="B1098" i="30"/>
  <c r="F1097" i="30"/>
  <c r="E1097" i="30"/>
  <c r="D1097" i="30"/>
  <c r="C1097" i="30"/>
  <c r="B1097" i="30"/>
  <c r="F1096" i="30"/>
  <c r="E1096" i="30"/>
  <c r="D1096" i="30"/>
  <c r="C1096" i="30"/>
  <c r="B1096" i="30"/>
  <c r="F1095" i="30"/>
  <c r="E1095" i="30"/>
  <c r="D1095" i="30"/>
  <c r="C1095" i="30"/>
  <c r="B1095" i="30"/>
  <c r="F1094" i="30"/>
  <c r="E1094" i="30"/>
  <c r="D1094" i="30"/>
  <c r="C1094" i="30"/>
  <c r="B1094" i="30"/>
  <c r="F1093" i="30"/>
  <c r="E1093" i="30"/>
  <c r="D1093" i="30"/>
  <c r="C1093" i="30"/>
  <c r="B1093" i="30"/>
  <c r="F1092" i="30"/>
  <c r="E1092" i="30"/>
  <c r="D1092" i="30"/>
  <c r="C1092" i="30"/>
  <c r="B1092" i="30"/>
  <c r="F1091" i="30"/>
  <c r="E1091" i="30"/>
  <c r="D1091" i="30"/>
  <c r="C1091" i="30"/>
  <c r="B1091" i="30"/>
  <c r="F1090" i="30"/>
  <c r="E1090" i="30"/>
  <c r="D1090" i="30"/>
  <c r="C1090" i="30"/>
  <c r="B1090" i="30"/>
  <c r="F1089" i="30"/>
  <c r="E1089" i="30"/>
  <c r="D1089" i="30"/>
  <c r="C1089" i="30"/>
  <c r="B1089" i="30"/>
  <c r="F1088" i="30"/>
  <c r="E1088" i="30"/>
  <c r="D1088" i="30"/>
  <c r="C1088" i="30"/>
  <c r="B1088" i="30"/>
  <c r="F1087" i="30"/>
  <c r="E1087" i="30"/>
  <c r="D1087" i="30"/>
  <c r="C1087" i="30"/>
  <c r="B1087" i="30"/>
  <c r="F1086" i="30"/>
  <c r="E1086" i="30"/>
  <c r="D1086" i="30"/>
  <c r="C1086" i="30"/>
  <c r="B1086" i="30"/>
  <c r="F1085" i="30"/>
  <c r="E1085" i="30"/>
  <c r="D1085" i="30"/>
  <c r="C1085" i="30"/>
  <c r="B1085" i="30"/>
  <c r="F1084" i="30"/>
  <c r="E1084" i="30"/>
  <c r="D1084" i="30"/>
  <c r="C1084" i="30"/>
  <c r="B1084" i="30"/>
  <c r="F1083" i="30"/>
  <c r="E1083" i="30"/>
  <c r="D1083" i="30"/>
  <c r="C1083" i="30"/>
  <c r="B1083" i="30"/>
  <c r="F1082" i="30"/>
  <c r="E1082" i="30"/>
  <c r="D1082" i="30"/>
  <c r="C1082" i="30"/>
  <c r="B1082" i="30"/>
  <c r="F1081" i="30"/>
  <c r="E1081" i="30"/>
  <c r="D1081" i="30"/>
  <c r="C1081" i="30"/>
  <c r="B1081" i="30"/>
  <c r="F1080" i="30"/>
  <c r="E1080" i="30"/>
  <c r="D1080" i="30"/>
  <c r="C1080" i="30"/>
  <c r="B1080" i="30"/>
  <c r="F1079" i="30"/>
  <c r="E1079" i="30"/>
  <c r="D1079" i="30"/>
  <c r="C1079" i="30"/>
  <c r="B1079" i="30"/>
  <c r="F1078" i="30"/>
  <c r="E1078" i="30"/>
  <c r="D1078" i="30"/>
  <c r="C1078" i="30"/>
  <c r="B1078" i="30"/>
  <c r="F1077" i="30"/>
  <c r="E1077" i="30"/>
  <c r="D1077" i="30"/>
  <c r="C1077" i="30"/>
  <c r="B1077" i="30"/>
  <c r="F1076" i="30"/>
  <c r="E1076" i="30"/>
  <c r="D1076" i="30"/>
  <c r="C1076" i="30"/>
  <c r="B1076" i="30"/>
  <c r="F1075" i="30"/>
  <c r="E1075" i="30"/>
  <c r="D1075" i="30"/>
  <c r="C1075" i="30"/>
  <c r="B1075" i="30"/>
  <c r="F1074" i="30"/>
  <c r="E1074" i="30"/>
  <c r="D1074" i="30"/>
  <c r="C1074" i="30"/>
  <c r="B1074" i="30"/>
  <c r="F1073" i="30"/>
  <c r="E1073" i="30"/>
  <c r="D1073" i="30"/>
  <c r="C1073" i="30"/>
  <c r="B1073" i="30"/>
  <c r="F1072" i="30"/>
  <c r="E1072" i="30"/>
  <c r="D1072" i="30"/>
  <c r="C1072" i="30"/>
  <c r="B1072" i="30"/>
  <c r="F1071" i="30"/>
  <c r="E1071" i="30"/>
  <c r="D1071" i="30"/>
  <c r="C1071" i="30"/>
  <c r="B1071" i="30"/>
  <c r="F1070" i="30"/>
  <c r="E1070" i="30"/>
  <c r="D1070" i="30"/>
  <c r="C1070" i="30"/>
  <c r="B1070" i="30"/>
  <c r="F1069" i="30"/>
  <c r="E1069" i="30"/>
  <c r="D1069" i="30"/>
  <c r="C1069" i="30"/>
  <c r="B1069" i="30"/>
  <c r="F1068" i="30"/>
  <c r="E1068" i="30"/>
  <c r="D1068" i="30"/>
  <c r="C1068" i="30"/>
  <c r="B1068" i="30"/>
  <c r="F1067" i="30"/>
  <c r="E1067" i="30"/>
  <c r="D1067" i="30"/>
  <c r="C1067" i="30"/>
  <c r="B1067" i="30"/>
  <c r="F1066" i="30"/>
  <c r="E1066" i="30"/>
  <c r="D1066" i="30"/>
  <c r="C1066" i="30"/>
  <c r="B1066" i="30"/>
  <c r="F1065" i="30"/>
  <c r="E1065" i="30"/>
  <c r="D1065" i="30"/>
  <c r="C1065" i="30"/>
  <c r="B1065" i="30"/>
  <c r="F1064" i="30"/>
  <c r="E1064" i="30"/>
  <c r="D1064" i="30"/>
  <c r="C1064" i="30"/>
  <c r="B1064" i="30"/>
  <c r="F1063" i="30"/>
  <c r="E1063" i="30"/>
  <c r="D1063" i="30"/>
  <c r="C1063" i="30"/>
  <c r="B1063" i="30"/>
  <c r="F1062" i="30"/>
  <c r="E1062" i="30"/>
  <c r="D1062" i="30"/>
  <c r="C1062" i="30"/>
  <c r="B1062" i="30"/>
  <c r="F1061" i="30"/>
  <c r="E1061" i="30"/>
  <c r="D1061" i="30"/>
  <c r="C1061" i="30"/>
  <c r="B1061" i="30"/>
  <c r="F1060" i="30"/>
  <c r="E1060" i="30"/>
  <c r="D1060" i="30"/>
  <c r="C1060" i="30"/>
  <c r="B1060" i="30"/>
  <c r="F1059" i="30"/>
  <c r="E1059" i="30"/>
  <c r="D1059" i="30"/>
  <c r="C1059" i="30"/>
  <c r="B1059" i="30"/>
  <c r="F1058" i="30"/>
  <c r="E1058" i="30"/>
  <c r="D1058" i="30"/>
  <c r="C1058" i="30"/>
  <c r="B1058" i="30"/>
  <c r="F1057" i="30"/>
  <c r="E1057" i="30"/>
  <c r="D1057" i="30"/>
  <c r="C1057" i="30"/>
  <c r="B1057" i="30"/>
  <c r="F1056" i="30"/>
  <c r="E1056" i="30"/>
  <c r="D1056" i="30"/>
  <c r="C1056" i="30"/>
  <c r="B1056" i="30"/>
  <c r="F1055" i="30"/>
  <c r="E1055" i="30"/>
  <c r="D1055" i="30"/>
  <c r="C1055" i="30"/>
  <c r="B1055" i="30"/>
  <c r="F1054" i="30"/>
  <c r="E1054" i="30"/>
  <c r="D1054" i="30"/>
  <c r="C1054" i="30"/>
  <c r="B1054" i="30"/>
  <c r="F1053" i="30"/>
  <c r="E1053" i="30"/>
  <c r="D1053" i="30"/>
  <c r="C1053" i="30"/>
  <c r="B1053" i="30"/>
  <c r="F1052" i="30"/>
  <c r="E1052" i="30"/>
  <c r="D1052" i="30"/>
  <c r="C1052" i="30"/>
  <c r="B1052" i="30"/>
  <c r="F1051" i="30"/>
  <c r="E1051" i="30"/>
  <c r="D1051" i="30"/>
  <c r="C1051" i="30"/>
  <c r="B1051" i="30"/>
  <c r="F1050" i="30"/>
  <c r="E1050" i="30"/>
  <c r="D1050" i="30"/>
  <c r="C1050" i="30"/>
  <c r="B1050" i="30"/>
  <c r="F1049" i="30"/>
  <c r="E1049" i="30"/>
  <c r="D1049" i="30"/>
  <c r="C1049" i="30"/>
  <c r="B1049" i="30"/>
  <c r="F1048" i="30"/>
  <c r="E1048" i="30"/>
  <c r="D1048" i="30"/>
  <c r="C1048" i="30"/>
  <c r="B1048" i="30"/>
  <c r="F1047" i="30"/>
  <c r="E1047" i="30"/>
  <c r="D1047" i="30"/>
  <c r="C1047" i="30"/>
  <c r="B1047" i="30"/>
  <c r="F1046" i="30"/>
  <c r="E1046" i="30"/>
  <c r="D1046" i="30"/>
  <c r="C1046" i="30"/>
  <c r="B1046" i="30"/>
  <c r="F1045" i="30"/>
  <c r="E1045" i="30"/>
  <c r="D1045" i="30"/>
  <c r="C1045" i="30"/>
  <c r="B1045" i="30"/>
  <c r="F1044" i="30"/>
  <c r="E1044" i="30"/>
  <c r="D1044" i="30"/>
  <c r="C1044" i="30"/>
  <c r="B1044" i="30"/>
  <c r="F1043" i="30"/>
  <c r="E1043" i="30"/>
  <c r="D1043" i="30"/>
  <c r="C1043" i="30"/>
  <c r="B1043" i="30"/>
  <c r="F1042" i="30"/>
  <c r="E1042" i="30"/>
  <c r="D1042" i="30"/>
  <c r="C1042" i="30"/>
  <c r="B1042" i="30"/>
  <c r="F1041" i="30"/>
  <c r="E1041" i="30"/>
  <c r="D1041" i="30"/>
  <c r="C1041" i="30"/>
  <c r="B1041" i="30"/>
  <c r="F1040" i="30"/>
  <c r="E1040" i="30"/>
  <c r="D1040" i="30"/>
  <c r="C1040" i="30"/>
  <c r="B1040" i="30"/>
  <c r="F1039" i="30"/>
  <c r="E1039" i="30"/>
  <c r="D1039" i="30"/>
  <c r="C1039" i="30"/>
  <c r="B1039" i="30"/>
  <c r="F1038" i="30"/>
  <c r="E1038" i="30"/>
  <c r="D1038" i="30"/>
  <c r="C1038" i="30"/>
  <c r="B1038" i="30"/>
  <c r="F1037" i="30"/>
  <c r="E1037" i="30"/>
  <c r="D1037" i="30"/>
  <c r="C1037" i="30"/>
  <c r="B1037" i="30"/>
  <c r="F1036" i="30"/>
  <c r="E1036" i="30"/>
  <c r="D1036" i="30"/>
  <c r="C1036" i="30"/>
  <c r="B1036" i="30"/>
  <c r="F1035" i="30"/>
  <c r="E1035" i="30"/>
  <c r="D1035" i="30"/>
  <c r="C1035" i="30"/>
  <c r="B1035" i="30"/>
  <c r="F1034" i="30"/>
  <c r="E1034" i="30"/>
  <c r="D1034" i="30"/>
  <c r="C1034" i="30"/>
  <c r="B1034" i="30"/>
  <c r="F1033" i="30"/>
  <c r="E1033" i="30"/>
  <c r="D1033" i="30"/>
  <c r="C1033" i="30"/>
  <c r="B1033" i="30"/>
  <c r="F1032" i="30"/>
  <c r="E1032" i="30"/>
  <c r="D1032" i="30"/>
  <c r="C1032" i="30"/>
  <c r="B1032" i="30"/>
  <c r="F1031" i="30"/>
  <c r="E1031" i="30"/>
  <c r="D1031" i="30"/>
  <c r="C1031" i="30"/>
  <c r="B1031" i="30"/>
  <c r="F1030" i="30"/>
  <c r="E1030" i="30"/>
  <c r="D1030" i="30"/>
  <c r="C1030" i="30"/>
  <c r="B1030" i="30"/>
  <c r="F1029" i="30"/>
  <c r="E1029" i="30"/>
  <c r="D1029" i="30"/>
  <c r="C1029" i="30"/>
  <c r="B1029" i="30"/>
  <c r="F1028" i="30"/>
  <c r="E1028" i="30"/>
  <c r="D1028" i="30"/>
  <c r="C1028" i="30"/>
  <c r="B1028" i="30"/>
  <c r="F1027" i="30"/>
  <c r="E1027" i="30"/>
  <c r="D1027" i="30"/>
  <c r="C1027" i="30"/>
  <c r="B1027" i="30"/>
  <c r="F1026" i="30"/>
  <c r="E1026" i="30"/>
  <c r="D1026" i="30"/>
  <c r="C1026" i="30"/>
  <c r="B1026" i="30"/>
  <c r="F1025" i="30"/>
  <c r="E1025" i="30"/>
  <c r="D1025" i="30"/>
  <c r="C1025" i="30"/>
  <c r="B1025" i="30"/>
  <c r="F1024" i="30"/>
  <c r="E1024" i="30"/>
  <c r="D1024" i="30"/>
  <c r="C1024" i="30"/>
  <c r="B1024" i="30"/>
  <c r="F1023" i="30"/>
  <c r="E1023" i="30"/>
  <c r="D1023" i="30"/>
  <c r="C1023" i="30"/>
  <c r="B1023" i="30"/>
  <c r="F1022" i="30"/>
  <c r="E1022" i="30"/>
  <c r="D1022" i="30"/>
  <c r="C1022" i="30"/>
  <c r="B1022" i="30"/>
  <c r="F1021" i="30"/>
  <c r="E1021" i="30"/>
  <c r="D1021" i="30"/>
  <c r="C1021" i="30"/>
  <c r="B1021" i="30"/>
  <c r="F1020" i="30"/>
  <c r="E1020" i="30"/>
  <c r="D1020" i="30"/>
  <c r="C1020" i="30"/>
  <c r="B1020" i="30"/>
  <c r="F1019" i="30"/>
  <c r="E1019" i="30"/>
  <c r="D1019" i="30"/>
  <c r="C1019" i="30"/>
  <c r="B1019" i="30"/>
  <c r="F1018" i="30"/>
  <c r="E1018" i="30"/>
  <c r="D1018" i="30"/>
  <c r="C1018" i="30"/>
  <c r="B1018" i="30"/>
  <c r="F1017" i="30"/>
  <c r="E1017" i="30"/>
  <c r="D1017" i="30"/>
  <c r="C1017" i="30"/>
  <c r="B1017" i="30"/>
  <c r="F1016" i="30"/>
  <c r="E1016" i="30"/>
  <c r="D1016" i="30"/>
  <c r="C1016" i="30"/>
  <c r="B1016" i="30"/>
  <c r="F1015" i="30"/>
  <c r="E1015" i="30"/>
  <c r="D1015" i="30"/>
  <c r="C1015" i="30"/>
  <c r="B1015" i="30"/>
  <c r="F1014" i="30"/>
  <c r="E1014" i="30"/>
  <c r="D1014" i="30"/>
  <c r="C1014" i="30"/>
  <c r="B1014" i="30"/>
  <c r="F1013" i="30"/>
  <c r="E1013" i="30"/>
  <c r="D1013" i="30"/>
  <c r="C1013" i="30"/>
  <c r="B1013" i="30"/>
  <c r="F1012" i="30"/>
  <c r="E1012" i="30"/>
  <c r="D1012" i="30"/>
  <c r="C1012" i="30"/>
  <c r="B1012" i="30"/>
  <c r="F1011" i="30"/>
  <c r="E1011" i="30"/>
  <c r="D1011" i="30"/>
  <c r="C1011" i="30"/>
  <c r="B1011" i="30"/>
  <c r="F1010" i="30"/>
  <c r="E1010" i="30"/>
  <c r="D1010" i="30"/>
  <c r="C1010" i="30"/>
  <c r="B1010" i="30"/>
  <c r="F1009" i="30"/>
  <c r="E1009" i="30"/>
  <c r="D1009" i="30"/>
  <c r="C1009" i="30"/>
  <c r="B1009" i="30"/>
  <c r="F1008" i="30"/>
  <c r="E1008" i="30"/>
  <c r="D1008" i="30"/>
  <c r="C1008" i="30"/>
  <c r="B1008" i="30"/>
  <c r="F1007" i="30"/>
  <c r="E1007" i="30"/>
  <c r="D1007" i="30"/>
  <c r="C1007" i="30"/>
  <c r="B1007" i="30"/>
  <c r="F1006" i="30"/>
  <c r="E1006" i="30"/>
  <c r="D1006" i="30"/>
  <c r="C1006" i="30"/>
  <c r="B1006" i="30"/>
  <c r="F1005" i="30"/>
  <c r="E1005" i="30"/>
  <c r="D1005" i="30"/>
  <c r="C1005" i="30"/>
  <c r="B1005" i="30"/>
  <c r="F1004" i="30"/>
  <c r="E1004" i="30"/>
  <c r="D1004" i="30"/>
  <c r="C1004" i="30"/>
  <c r="B1004" i="30"/>
  <c r="F1003" i="30"/>
  <c r="E1003" i="30"/>
  <c r="D1003" i="30"/>
  <c r="C1003" i="30"/>
  <c r="B1003" i="30"/>
  <c r="F1002" i="30"/>
  <c r="E1002" i="30"/>
  <c r="D1002" i="30"/>
  <c r="C1002" i="30"/>
  <c r="B1002" i="30"/>
  <c r="F1001" i="30"/>
  <c r="E1001" i="30"/>
  <c r="D1001" i="30"/>
  <c r="C1001" i="30"/>
  <c r="B1001" i="30"/>
  <c r="F1000" i="30"/>
  <c r="E1000" i="30"/>
  <c r="D1000" i="30"/>
  <c r="C1000" i="30"/>
  <c r="B1000" i="30"/>
  <c r="F999" i="30"/>
  <c r="E999" i="30"/>
  <c r="D999" i="30"/>
  <c r="C999" i="30"/>
  <c r="B999" i="30"/>
  <c r="F998" i="30"/>
  <c r="E998" i="30"/>
  <c r="D998" i="30"/>
  <c r="C998" i="30"/>
  <c r="B998" i="30"/>
  <c r="F997" i="30"/>
  <c r="E997" i="30"/>
  <c r="D997" i="30"/>
  <c r="C997" i="30"/>
  <c r="B997" i="30"/>
  <c r="F996" i="30"/>
  <c r="E996" i="30"/>
  <c r="D996" i="30"/>
  <c r="C996" i="30"/>
  <c r="B996" i="30"/>
  <c r="F995" i="30"/>
  <c r="E995" i="30"/>
  <c r="D995" i="30"/>
  <c r="C995" i="30"/>
  <c r="B995" i="30"/>
  <c r="F994" i="30"/>
  <c r="E994" i="30"/>
  <c r="D994" i="30"/>
  <c r="C994" i="30"/>
  <c r="B994" i="30"/>
  <c r="F993" i="30"/>
  <c r="E993" i="30"/>
  <c r="D993" i="30"/>
  <c r="C993" i="30"/>
  <c r="B993" i="30"/>
  <c r="F992" i="30"/>
  <c r="E992" i="30"/>
  <c r="D992" i="30"/>
  <c r="C992" i="30"/>
  <c r="B992" i="30"/>
  <c r="F991" i="30"/>
  <c r="E991" i="30"/>
  <c r="D991" i="30"/>
  <c r="C991" i="30"/>
  <c r="B991" i="30"/>
  <c r="F990" i="30"/>
  <c r="E990" i="30"/>
  <c r="D990" i="30"/>
  <c r="C990" i="30"/>
  <c r="B990" i="30"/>
  <c r="F989" i="30"/>
  <c r="E989" i="30"/>
  <c r="D989" i="30"/>
  <c r="C989" i="30"/>
  <c r="B989" i="30"/>
  <c r="F988" i="30"/>
  <c r="E988" i="30"/>
  <c r="D988" i="30"/>
  <c r="C988" i="30"/>
  <c r="B988" i="30"/>
  <c r="F987" i="30"/>
  <c r="E987" i="30"/>
  <c r="D987" i="30"/>
  <c r="C987" i="30"/>
  <c r="B987" i="30"/>
  <c r="F986" i="30"/>
  <c r="E986" i="30"/>
  <c r="D986" i="30"/>
  <c r="C986" i="30"/>
  <c r="B986" i="30"/>
  <c r="F985" i="30"/>
  <c r="E985" i="30"/>
  <c r="D985" i="30"/>
  <c r="C985" i="30"/>
  <c r="B985" i="30"/>
  <c r="F984" i="30"/>
  <c r="E984" i="30"/>
  <c r="D984" i="30"/>
  <c r="C984" i="30"/>
  <c r="B984" i="30"/>
  <c r="F983" i="30"/>
  <c r="E983" i="30"/>
  <c r="D983" i="30"/>
  <c r="C983" i="30"/>
  <c r="B983" i="30"/>
  <c r="F982" i="30"/>
  <c r="E982" i="30"/>
  <c r="D982" i="30"/>
  <c r="C982" i="30"/>
  <c r="B982" i="30"/>
  <c r="F981" i="30"/>
  <c r="E981" i="30"/>
  <c r="D981" i="30"/>
  <c r="C981" i="30"/>
  <c r="B981" i="30"/>
  <c r="F980" i="30"/>
  <c r="E980" i="30"/>
  <c r="D980" i="30"/>
  <c r="C980" i="30"/>
  <c r="B980" i="30"/>
  <c r="F979" i="30"/>
  <c r="E979" i="30"/>
  <c r="D979" i="30"/>
  <c r="C979" i="30"/>
  <c r="B979" i="30"/>
  <c r="F978" i="30"/>
  <c r="E978" i="30"/>
  <c r="D978" i="30"/>
  <c r="C978" i="30"/>
  <c r="B978" i="30"/>
  <c r="F977" i="30"/>
  <c r="E977" i="30"/>
  <c r="D977" i="30"/>
  <c r="C977" i="30"/>
  <c r="B977" i="30"/>
  <c r="F976" i="30"/>
  <c r="E976" i="30"/>
  <c r="D976" i="30"/>
  <c r="C976" i="30"/>
  <c r="B976" i="30"/>
  <c r="F975" i="30"/>
  <c r="E975" i="30"/>
  <c r="D975" i="30"/>
  <c r="C975" i="30"/>
  <c r="B975" i="30"/>
  <c r="F974" i="30"/>
  <c r="E974" i="30"/>
  <c r="D974" i="30"/>
  <c r="C974" i="30"/>
  <c r="B974" i="30"/>
  <c r="F973" i="30"/>
  <c r="E973" i="30"/>
  <c r="D973" i="30"/>
  <c r="C973" i="30"/>
  <c r="B973" i="30"/>
  <c r="F972" i="30"/>
  <c r="E972" i="30"/>
  <c r="D972" i="30"/>
  <c r="C972" i="30"/>
  <c r="B972" i="30"/>
  <c r="F971" i="30"/>
  <c r="E971" i="30"/>
  <c r="D971" i="30"/>
  <c r="C971" i="30"/>
  <c r="B971" i="30"/>
  <c r="F970" i="30"/>
  <c r="E970" i="30"/>
  <c r="D970" i="30"/>
  <c r="C970" i="30"/>
  <c r="B970" i="30"/>
  <c r="F969" i="30"/>
  <c r="E969" i="30"/>
  <c r="D969" i="30"/>
  <c r="C969" i="30"/>
  <c r="B969" i="30"/>
  <c r="F968" i="30"/>
  <c r="E968" i="30"/>
  <c r="D968" i="30"/>
  <c r="C968" i="30"/>
  <c r="B968" i="30"/>
  <c r="F967" i="30"/>
  <c r="E967" i="30"/>
  <c r="D967" i="30"/>
  <c r="C967" i="30"/>
  <c r="B967" i="30"/>
  <c r="F966" i="30"/>
  <c r="E966" i="30"/>
  <c r="D966" i="30"/>
  <c r="C966" i="30"/>
  <c r="B966" i="30"/>
  <c r="F965" i="30"/>
  <c r="E965" i="30"/>
  <c r="D965" i="30"/>
  <c r="C965" i="30"/>
  <c r="B965" i="30"/>
  <c r="F964" i="30"/>
  <c r="E964" i="30"/>
  <c r="D964" i="30"/>
  <c r="C964" i="30"/>
  <c r="B964" i="30"/>
  <c r="F963" i="30"/>
  <c r="E963" i="30"/>
  <c r="D963" i="30"/>
  <c r="C963" i="30"/>
  <c r="B963" i="30"/>
  <c r="F962" i="30"/>
  <c r="E962" i="30"/>
  <c r="D962" i="30"/>
  <c r="C962" i="30"/>
  <c r="B962" i="30"/>
  <c r="F961" i="30"/>
  <c r="E961" i="30"/>
  <c r="D961" i="30"/>
  <c r="C961" i="30"/>
  <c r="B961" i="30"/>
  <c r="F960" i="30"/>
  <c r="E960" i="30"/>
  <c r="D960" i="30"/>
  <c r="C960" i="30"/>
  <c r="B960" i="30"/>
  <c r="F959" i="30"/>
  <c r="E959" i="30"/>
  <c r="D959" i="30"/>
  <c r="C959" i="30"/>
  <c r="B959" i="30"/>
  <c r="F958" i="30"/>
  <c r="E958" i="30"/>
  <c r="D958" i="30"/>
  <c r="C958" i="30"/>
  <c r="B958" i="30"/>
  <c r="F957" i="30"/>
  <c r="E957" i="30"/>
  <c r="D957" i="30"/>
  <c r="C957" i="30"/>
  <c r="B957" i="30"/>
  <c r="F956" i="30"/>
  <c r="E956" i="30"/>
  <c r="D956" i="30"/>
  <c r="C956" i="30"/>
  <c r="B956" i="30"/>
  <c r="F955" i="30"/>
  <c r="E955" i="30"/>
  <c r="D955" i="30"/>
  <c r="C955" i="30"/>
  <c r="B955" i="30"/>
  <c r="F954" i="30"/>
  <c r="E954" i="30"/>
  <c r="D954" i="30"/>
  <c r="C954" i="30"/>
  <c r="B954" i="30"/>
  <c r="F953" i="30"/>
  <c r="E953" i="30"/>
  <c r="D953" i="30"/>
  <c r="C953" i="30"/>
  <c r="B953" i="30"/>
  <c r="F952" i="30"/>
  <c r="E952" i="30"/>
  <c r="D952" i="30"/>
  <c r="C952" i="30"/>
  <c r="B952" i="30"/>
  <c r="F951" i="30"/>
  <c r="E951" i="30"/>
  <c r="D951" i="30"/>
  <c r="C951" i="30"/>
  <c r="B951" i="30"/>
  <c r="F950" i="30"/>
  <c r="E950" i="30"/>
  <c r="D950" i="30"/>
  <c r="C950" i="30"/>
  <c r="B950" i="30"/>
  <c r="F949" i="30"/>
  <c r="E949" i="30"/>
  <c r="D949" i="30"/>
  <c r="C949" i="30"/>
  <c r="B949" i="30"/>
  <c r="F948" i="30"/>
  <c r="E948" i="30"/>
  <c r="D948" i="30"/>
  <c r="C948" i="30"/>
  <c r="B948" i="30"/>
  <c r="F947" i="30"/>
  <c r="E947" i="30"/>
  <c r="D947" i="30"/>
  <c r="C947" i="30"/>
  <c r="B947" i="30"/>
  <c r="F946" i="30"/>
  <c r="E946" i="30"/>
  <c r="D946" i="30"/>
  <c r="C946" i="30"/>
  <c r="B946" i="30"/>
  <c r="F945" i="30"/>
  <c r="E945" i="30"/>
  <c r="D945" i="30"/>
  <c r="C945" i="30"/>
  <c r="B945" i="30"/>
  <c r="F944" i="30"/>
  <c r="E944" i="30"/>
  <c r="D944" i="30"/>
  <c r="C944" i="30"/>
  <c r="B944" i="30"/>
  <c r="F943" i="30"/>
  <c r="E943" i="30"/>
  <c r="D943" i="30"/>
  <c r="C943" i="30"/>
  <c r="B943" i="30"/>
  <c r="F942" i="30"/>
  <c r="E942" i="30"/>
  <c r="D942" i="30"/>
  <c r="C942" i="30"/>
  <c r="B942" i="30"/>
  <c r="F941" i="30"/>
  <c r="E941" i="30"/>
  <c r="D941" i="30"/>
  <c r="C941" i="30"/>
  <c r="B941" i="30"/>
  <c r="F940" i="30"/>
  <c r="E940" i="30"/>
  <c r="D940" i="30"/>
  <c r="C940" i="30"/>
  <c r="B940" i="30"/>
  <c r="F939" i="30"/>
  <c r="E939" i="30"/>
  <c r="D939" i="30"/>
  <c r="C939" i="30"/>
  <c r="B939" i="30"/>
  <c r="F938" i="30"/>
  <c r="E938" i="30"/>
  <c r="D938" i="30"/>
  <c r="C938" i="30"/>
  <c r="B938" i="30"/>
  <c r="F937" i="30"/>
  <c r="E937" i="30"/>
  <c r="D937" i="30"/>
  <c r="C937" i="30"/>
  <c r="B937" i="30"/>
  <c r="F936" i="30"/>
  <c r="E936" i="30"/>
  <c r="D936" i="30"/>
  <c r="C936" i="30"/>
  <c r="B936" i="30"/>
  <c r="F935" i="30"/>
  <c r="E935" i="30"/>
  <c r="D935" i="30"/>
  <c r="C935" i="30"/>
  <c r="B935" i="30"/>
  <c r="F934" i="30"/>
  <c r="E934" i="30"/>
  <c r="D934" i="30"/>
  <c r="C934" i="30"/>
  <c r="B934" i="30"/>
  <c r="F933" i="30"/>
  <c r="E933" i="30"/>
  <c r="D933" i="30"/>
  <c r="C933" i="30"/>
  <c r="B933" i="30"/>
  <c r="F932" i="30"/>
  <c r="E932" i="30"/>
  <c r="D932" i="30"/>
  <c r="C932" i="30"/>
  <c r="B932" i="30"/>
  <c r="F931" i="30"/>
  <c r="E931" i="30"/>
  <c r="D931" i="30"/>
  <c r="C931" i="30"/>
  <c r="B931" i="30"/>
  <c r="F930" i="30"/>
  <c r="E930" i="30"/>
  <c r="D930" i="30"/>
  <c r="C930" i="30"/>
  <c r="B930" i="30"/>
  <c r="F929" i="30"/>
  <c r="E929" i="30"/>
  <c r="D929" i="30"/>
  <c r="C929" i="30"/>
  <c r="B929" i="30"/>
  <c r="F928" i="30"/>
  <c r="E928" i="30"/>
  <c r="D928" i="30"/>
  <c r="C928" i="30"/>
  <c r="B928" i="30"/>
  <c r="F927" i="30"/>
  <c r="E927" i="30"/>
  <c r="D927" i="30"/>
  <c r="C927" i="30"/>
  <c r="B927" i="30"/>
  <c r="F926" i="30"/>
  <c r="E926" i="30"/>
  <c r="D926" i="30"/>
  <c r="C926" i="30"/>
  <c r="B926" i="30"/>
  <c r="F925" i="30"/>
  <c r="E925" i="30"/>
  <c r="D925" i="30"/>
  <c r="C925" i="30"/>
  <c r="B925" i="30"/>
  <c r="F924" i="30"/>
  <c r="E924" i="30"/>
  <c r="D924" i="30"/>
  <c r="C924" i="30"/>
  <c r="B924" i="30"/>
  <c r="F923" i="30"/>
  <c r="E923" i="30"/>
  <c r="D923" i="30"/>
  <c r="C923" i="30"/>
  <c r="B923" i="30"/>
  <c r="F922" i="30"/>
  <c r="E922" i="30"/>
  <c r="D922" i="30"/>
  <c r="C922" i="30"/>
  <c r="B922" i="30"/>
  <c r="F921" i="30"/>
  <c r="E921" i="30"/>
  <c r="D921" i="30"/>
  <c r="C921" i="30"/>
  <c r="B921" i="30"/>
  <c r="F920" i="30"/>
  <c r="E920" i="30"/>
  <c r="D920" i="30"/>
  <c r="C920" i="30"/>
  <c r="B920" i="30"/>
  <c r="F919" i="30"/>
  <c r="E919" i="30"/>
  <c r="D919" i="30"/>
  <c r="C919" i="30"/>
  <c r="B919" i="30"/>
  <c r="F918" i="30"/>
  <c r="E918" i="30"/>
  <c r="D918" i="30"/>
  <c r="C918" i="30"/>
  <c r="B918" i="30"/>
  <c r="F917" i="30"/>
  <c r="E917" i="30"/>
  <c r="D917" i="30"/>
  <c r="C917" i="30"/>
  <c r="B917" i="30"/>
  <c r="F916" i="30"/>
  <c r="E916" i="30"/>
  <c r="D916" i="30"/>
  <c r="C916" i="30"/>
  <c r="B916" i="30"/>
  <c r="F915" i="30"/>
  <c r="E915" i="30"/>
  <c r="D915" i="30"/>
  <c r="C915" i="30"/>
  <c r="B915" i="30"/>
  <c r="F914" i="30"/>
  <c r="E914" i="30"/>
  <c r="D914" i="30"/>
  <c r="C914" i="30"/>
  <c r="B914" i="30"/>
  <c r="F913" i="30"/>
  <c r="E913" i="30"/>
  <c r="D913" i="30"/>
  <c r="C913" i="30"/>
  <c r="B913" i="30"/>
  <c r="F912" i="30"/>
  <c r="E912" i="30"/>
  <c r="D912" i="30"/>
  <c r="C912" i="30"/>
  <c r="B912" i="30"/>
  <c r="F911" i="30"/>
  <c r="E911" i="30"/>
  <c r="D911" i="30"/>
  <c r="C911" i="30"/>
  <c r="B911" i="30"/>
  <c r="F910" i="30"/>
  <c r="E910" i="30"/>
  <c r="D910" i="30"/>
  <c r="C910" i="30"/>
  <c r="B910" i="30"/>
  <c r="F909" i="30"/>
  <c r="E909" i="30"/>
  <c r="D909" i="30"/>
  <c r="C909" i="30"/>
  <c r="B909" i="30"/>
  <c r="F908" i="30"/>
  <c r="E908" i="30"/>
  <c r="D908" i="30"/>
  <c r="C908" i="30"/>
  <c r="B908" i="30"/>
  <c r="F907" i="30"/>
  <c r="E907" i="30"/>
  <c r="D907" i="30"/>
  <c r="C907" i="30"/>
  <c r="B907" i="30"/>
  <c r="F906" i="30"/>
  <c r="E906" i="30"/>
  <c r="D906" i="30"/>
  <c r="C906" i="30"/>
  <c r="B906" i="30"/>
  <c r="F905" i="30"/>
  <c r="E905" i="30"/>
  <c r="D905" i="30"/>
  <c r="C905" i="30"/>
  <c r="B905" i="30"/>
  <c r="F904" i="30"/>
  <c r="E904" i="30"/>
  <c r="D904" i="30"/>
  <c r="C904" i="30"/>
  <c r="B904" i="30"/>
  <c r="F903" i="30"/>
  <c r="E903" i="30"/>
  <c r="D903" i="30"/>
  <c r="C903" i="30"/>
  <c r="B903" i="30"/>
  <c r="F902" i="30"/>
  <c r="E902" i="30"/>
  <c r="D902" i="30"/>
  <c r="C902" i="30"/>
  <c r="B902" i="30"/>
  <c r="F901" i="30"/>
  <c r="E901" i="30"/>
  <c r="D901" i="30"/>
  <c r="C901" i="30"/>
  <c r="B901" i="30"/>
  <c r="F900" i="30"/>
  <c r="E900" i="30"/>
  <c r="D900" i="30"/>
  <c r="C900" i="30"/>
  <c r="B900" i="30"/>
  <c r="F899" i="30"/>
  <c r="E899" i="30"/>
  <c r="D899" i="30"/>
  <c r="C899" i="30"/>
  <c r="B899" i="30"/>
  <c r="F898" i="30"/>
  <c r="E898" i="30"/>
  <c r="D898" i="30"/>
  <c r="C898" i="30"/>
  <c r="B898" i="30"/>
  <c r="F897" i="30"/>
  <c r="E897" i="30"/>
  <c r="D897" i="30"/>
  <c r="C897" i="30"/>
  <c r="B897" i="30"/>
  <c r="F896" i="30"/>
  <c r="E896" i="30"/>
  <c r="D896" i="30"/>
  <c r="C896" i="30"/>
  <c r="B896" i="30"/>
  <c r="F895" i="30"/>
  <c r="E895" i="30"/>
  <c r="D895" i="30"/>
  <c r="C895" i="30"/>
  <c r="B895" i="30"/>
  <c r="F894" i="30"/>
  <c r="E894" i="30"/>
  <c r="D894" i="30"/>
  <c r="C894" i="30"/>
  <c r="B894" i="30"/>
  <c r="F893" i="30"/>
  <c r="E893" i="30"/>
  <c r="D893" i="30"/>
  <c r="C893" i="30"/>
  <c r="B893" i="30"/>
  <c r="F892" i="30"/>
  <c r="E892" i="30"/>
  <c r="D892" i="30"/>
  <c r="C892" i="30"/>
  <c r="B892" i="30"/>
  <c r="F891" i="30"/>
  <c r="E891" i="30"/>
  <c r="D891" i="30"/>
  <c r="C891" i="30"/>
  <c r="B891" i="30"/>
  <c r="F890" i="30"/>
  <c r="E890" i="30"/>
  <c r="D890" i="30"/>
  <c r="C890" i="30"/>
  <c r="B890" i="30"/>
  <c r="F889" i="30"/>
  <c r="E889" i="30"/>
  <c r="D889" i="30"/>
  <c r="C889" i="30"/>
  <c r="B889" i="30"/>
  <c r="F888" i="30"/>
  <c r="E888" i="30"/>
  <c r="D888" i="30"/>
  <c r="C888" i="30"/>
  <c r="B888" i="30"/>
  <c r="F887" i="30"/>
  <c r="E887" i="30"/>
  <c r="D887" i="30"/>
  <c r="C887" i="30"/>
  <c r="B887" i="30"/>
  <c r="F886" i="30"/>
  <c r="E886" i="30"/>
  <c r="D886" i="30"/>
  <c r="C886" i="30"/>
  <c r="B886" i="30"/>
  <c r="F885" i="30"/>
  <c r="E885" i="30"/>
  <c r="D885" i="30"/>
  <c r="C885" i="30"/>
  <c r="B885" i="30"/>
  <c r="F884" i="30"/>
  <c r="E884" i="30"/>
  <c r="D884" i="30"/>
  <c r="C884" i="30"/>
  <c r="B884" i="30"/>
  <c r="F883" i="30"/>
  <c r="E883" i="30"/>
  <c r="D883" i="30"/>
  <c r="C883" i="30"/>
  <c r="B883" i="30"/>
  <c r="F882" i="30"/>
  <c r="E882" i="30"/>
  <c r="D882" i="30"/>
  <c r="C882" i="30"/>
  <c r="B882" i="30"/>
  <c r="F881" i="30"/>
  <c r="E881" i="30"/>
  <c r="D881" i="30"/>
  <c r="C881" i="30"/>
  <c r="B881" i="30"/>
  <c r="F880" i="30"/>
  <c r="E880" i="30"/>
  <c r="D880" i="30"/>
  <c r="C880" i="30"/>
  <c r="B880" i="30"/>
  <c r="F879" i="30"/>
  <c r="E879" i="30"/>
  <c r="D879" i="30"/>
  <c r="C879" i="30"/>
  <c r="B879" i="30"/>
  <c r="F878" i="30"/>
  <c r="E878" i="30"/>
  <c r="D878" i="30"/>
  <c r="C878" i="30"/>
  <c r="B878" i="30"/>
  <c r="F877" i="30"/>
  <c r="E877" i="30"/>
  <c r="D877" i="30"/>
  <c r="C877" i="30"/>
  <c r="B877" i="30"/>
  <c r="F876" i="30"/>
  <c r="E876" i="30"/>
  <c r="D876" i="30"/>
  <c r="C876" i="30"/>
  <c r="B876" i="30"/>
  <c r="F875" i="30"/>
  <c r="E875" i="30"/>
  <c r="D875" i="30"/>
  <c r="C875" i="30"/>
  <c r="B875" i="30"/>
  <c r="F874" i="30"/>
  <c r="E874" i="30"/>
  <c r="D874" i="30"/>
  <c r="C874" i="30"/>
  <c r="B874" i="30"/>
  <c r="F873" i="30"/>
  <c r="E873" i="30"/>
  <c r="D873" i="30"/>
  <c r="C873" i="30"/>
  <c r="B873" i="30"/>
  <c r="F872" i="30"/>
  <c r="E872" i="30"/>
  <c r="D872" i="30"/>
  <c r="C872" i="30"/>
  <c r="B872" i="30"/>
  <c r="F871" i="30"/>
  <c r="E871" i="30"/>
  <c r="D871" i="30"/>
  <c r="C871" i="30"/>
  <c r="B871" i="30"/>
  <c r="F870" i="30"/>
  <c r="E870" i="30"/>
  <c r="D870" i="30"/>
  <c r="C870" i="30"/>
  <c r="B870" i="30"/>
  <c r="F869" i="30"/>
  <c r="E869" i="30"/>
  <c r="D869" i="30"/>
  <c r="C869" i="30"/>
  <c r="B869" i="30"/>
  <c r="F868" i="30"/>
  <c r="E868" i="30"/>
  <c r="D868" i="30"/>
  <c r="C868" i="30"/>
  <c r="B868" i="30"/>
  <c r="F867" i="30"/>
  <c r="E867" i="30"/>
  <c r="D867" i="30"/>
  <c r="C867" i="30"/>
  <c r="B867" i="30"/>
  <c r="F866" i="30"/>
  <c r="E866" i="30"/>
  <c r="D866" i="30"/>
  <c r="C866" i="30"/>
  <c r="B866" i="30"/>
  <c r="F865" i="30"/>
  <c r="E865" i="30"/>
  <c r="D865" i="30"/>
  <c r="C865" i="30"/>
  <c r="B865" i="30"/>
  <c r="F864" i="30"/>
  <c r="E864" i="30"/>
  <c r="D864" i="30"/>
  <c r="C864" i="30"/>
  <c r="B864" i="30"/>
  <c r="F863" i="30"/>
  <c r="E863" i="30"/>
  <c r="D863" i="30"/>
  <c r="C863" i="30"/>
  <c r="B863" i="30"/>
  <c r="F862" i="30"/>
  <c r="E862" i="30"/>
  <c r="D862" i="30"/>
  <c r="C862" i="30"/>
  <c r="B862" i="30"/>
  <c r="F861" i="30"/>
  <c r="E861" i="30"/>
  <c r="D861" i="30"/>
  <c r="C861" i="30"/>
  <c r="B861" i="30"/>
  <c r="F860" i="30"/>
  <c r="E860" i="30"/>
  <c r="D860" i="30"/>
  <c r="C860" i="30"/>
  <c r="B860" i="30"/>
  <c r="F859" i="30"/>
  <c r="E859" i="30"/>
  <c r="D859" i="30"/>
  <c r="C859" i="30"/>
  <c r="B859" i="30"/>
  <c r="F858" i="30"/>
  <c r="E858" i="30"/>
  <c r="D858" i="30"/>
  <c r="C858" i="30"/>
  <c r="B858" i="30"/>
  <c r="F857" i="30"/>
  <c r="E857" i="30"/>
  <c r="D857" i="30"/>
  <c r="C857" i="30"/>
  <c r="B857" i="30"/>
  <c r="F856" i="30"/>
  <c r="E856" i="30"/>
  <c r="D856" i="30"/>
  <c r="C856" i="30"/>
  <c r="B856" i="30"/>
  <c r="F855" i="30"/>
  <c r="E855" i="30"/>
  <c r="D855" i="30"/>
  <c r="C855" i="30"/>
  <c r="B855" i="30"/>
  <c r="F854" i="30"/>
  <c r="E854" i="30"/>
  <c r="D854" i="30"/>
  <c r="C854" i="30"/>
  <c r="B854" i="30"/>
  <c r="F853" i="30"/>
  <c r="E853" i="30"/>
  <c r="D853" i="30"/>
  <c r="C853" i="30"/>
  <c r="B853" i="30"/>
  <c r="F852" i="30"/>
  <c r="E852" i="30"/>
  <c r="D852" i="30"/>
  <c r="C852" i="30"/>
  <c r="B852" i="30"/>
  <c r="F851" i="30"/>
  <c r="E851" i="30"/>
  <c r="D851" i="30"/>
  <c r="C851" i="30"/>
  <c r="B851" i="30"/>
  <c r="F850" i="30"/>
  <c r="E850" i="30"/>
  <c r="D850" i="30"/>
  <c r="C850" i="30"/>
  <c r="B850" i="30"/>
  <c r="F849" i="30"/>
  <c r="E849" i="30"/>
  <c r="D849" i="30"/>
  <c r="C849" i="30"/>
  <c r="B849" i="30"/>
  <c r="F848" i="30"/>
  <c r="E848" i="30"/>
  <c r="D848" i="30"/>
  <c r="C848" i="30"/>
  <c r="B848" i="30"/>
  <c r="F847" i="30"/>
  <c r="E847" i="30"/>
  <c r="D847" i="30"/>
  <c r="C847" i="30"/>
  <c r="B847" i="30"/>
  <c r="F846" i="30"/>
  <c r="E846" i="30"/>
  <c r="D846" i="30"/>
  <c r="C846" i="30"/>
  <c r="B846" i="30"/>
  <c r="F845" i="30"/>
  <c r="E845" i="30"/>
  <c r="D845" i="30"/>
  <c r="C845" i="30"/>
  <c r="B845" i="30"/>
  <c r="F844" i="30"/>
  <c r="E844" i="30"/>
  <c r="D844" i="30"/>
  <c r="C844" i="30"/>
  <c r="B844" i="30"/>
  <c r="F843" i="30"/>
  <c r="E843" i="30"/>
  <c r="D843" i="30"/>
  <c r="C843" i="30"/>
  <c r="B843" i="30"/>
  <c r="F842" i="30"/>
  <c r="E842" i="30"/>
  <c r="D842" i="30"/>
  <c r="C842" i="30"/>
  <c r="B842" i="30"/>
  <c r="F841" i="30"/>
  <c r="E841" i="30"/>
  <c r="D841" i="30"/>
  <c r="C841" i="30"/>
  <c r="B841" i="30"/>
  <c r="F840" i="30"/>
  <c r="E840" i="30"/>
  <c r="D840" i="30"/>
  <c r="C840" i="30"/>
  <c r="B840" i="30"/>
  <c r="F839" i="30"/>
  <c r="E839" i="30"/>
  <c r="D839" i="30"/>
  <c r="C839" i="30"/>
  <c r="B839" i="30"/>
  <c r="F838" i="30"/>
  <c r="E838" i="30"/>
  <c r="D838" i="30"/>
  <c r="C838" i="30"/>
  <c r="B838" i="30"/>
  <c r="F837" i="30"/>
  <c r="E837" i="30"/>
  <c r="D837" i="30"/>
  <c r="C837" i="30"/>
  <c r="B837" i="30"/>
  <c r="F836" i="30"/>
  <c r="E836" i="30"/>
  <c r="D836" i="30"/>
  <c r="C836" i="30"/>
  <c r="B836" i="30"/>
  <c r="F835" i="30"/>
  <c r="E835" i="30"/>
  <c r="D835" i="30"/>
  <c r="C835" i="30"/>
  <c r="B835" i="30"/>
  <c r="F834" i="30"/>
  <c r="E834" i="30"/>
  <c r="D834" i="30"/>
  <c r="C834" i="30"/>
  <c r="B834" i="30"/>
  <c r="F833" i="30"/>
  <c r="E833" i="30"/>
  <c r="D833" i="30"/>
  <c r="C833" i="30"/>
  <c r="B833" i="30"/>
  <c r="F832" i="30"/>
  <c r="E832" i="30"/>
  <c r="D832" i="30"/>
  <c r="C832" i="30"/>
  <c r="B832" i="30"/>
  <c r="F831" i="30"/>
  <c r="E831" i="30"/>
  <c r="D831" i="30"/>
  <c r="C831" i="30"/>
  <c r="B831" i="30"/>
  <c r="F830" i="30"/>
  <c r="E830" i="30"/>
  <c r="D830" i="30"/>
  <c r="C830" i="30"/>
  <c r="B830" i="30"/>
  <c r="F829" i="30"/>
  <c r="E829" i="30"/>
  <c r="D829" i="30"/>
  <c r="C829" i="30"/>
  <c r="B829" i="30"/>
  <c r="F828" i="30"/>
  <c r="E828" i="30"/>
  <c r="D828" i="30"/>
  <c r="C828" i="30"/>
  <c r="B828" i="30"/>
  <c r="F827" i="30"/>
  <c r="E827" i="30"/>
  <c r="D827" i="30"/>
  <c r="C827" i="30"/>
  <c r="B827" i="30"/>
  <c r="F826" i="30"/>
  <c r="E826" i="30"/>
  <c r="D826" i="30"/>
  <c r="C826" i="30"/>
  <c r="B826" i="30"/>
  <c r="F825" i="30"/>
  <c r="E825" i="30"/>
  <c r="D825" i="30"/>
  <c r="C825" i="30"/>
  <c r="B825" i="30"/>
  <c r="F824" i="30"/>
  <c r="E824" i="30"/>
  <c r="D824" i="30"/>
  <c r="C824" i="30"/>
  <c r="B824" i="30"/>
  <c r="F823" i="30"/>
  <c r="E823" i="30"/>
  <c r="D823" i="30"/>
  <c r="C823" i="30"/>
  <c r="B823" i="30"/>
  <c r="F822" i="30"/>
  <c r="E822" i="30"/>
  <c r="D822" i="30"/>
  <c r="C822" i="30"/>
  <c r="B822" i="30"/>
  <c r="F821" i="30"/>
  <c r="E821" i="30"/>
  <c r="D821" i="30"/>
  <c r="C821" i="30"/>
  <c r="B821" i="30"/>
  <c r="F820" i="30"/>
  <c r="E820" i="30"/>
  <c r="D820" i="30"/>
  <c r="C820" i="30"/>
  <c r="B820" i="30"/>
  <c r="F819" i="30"/>
  <c r="E819" i="30"/>
  <c r="D819" i="30"/>
  <c r="C819" i="30"/>
  <c r="B819" i="30"/>
  <c r="F818" i="30"/>
  <c r="E818" i="30"/>
  <c r="D818" i="30"/>
  <c r="C818" i="30"/>
  <c r="B818" i="30"/>
  <c r="F817" i="30"/>
  <c r="E817" i="30"/>
  <c r="D817" i="30"/>
  <c r="C817" i="30"/>
  <c r="B817" i="30"/>
  <c r="F816" i="30"/>
  <c r="E816" i="30"/>
  <c r="D816" i="30"/>
  <c r="C816" i="30"/>
  <c r="B816" i="30"/>
  <c r="F815" i="30"/>
  <c r="E815" i="30"/>
  <c r="D815" i="30"/>
  <c r="C815" i="30"/>
  <c r="B815" i="30"/>
  <c r="F814" i="30"/>
  <c r="E814" i="30"/>
  <c r="D814" i="30"/>
  <c r="C814" i="30"/>
  <c r="B814" i="30"/>
  <c r="F813" i="30"/>
  <c r="E813" i="30"/>
  <c r="D813" i="30"/>
  <c r="C813" i="30"/>
  <c r="B813" i="30"/>
  <c r="F812" i="30"/>
  <c r="E812" i="30"/>
  <c r="D812" i="30"/>
  <c r="C812" i="30"/>
  <c r="B812" i="30"/>
  <c r="F811" i="30"/>
  <c r="E811" i="30"/>
  <c r="D811" i="30"/>
  <c r="C811" i="30"/>
  <c r="B811" i="30"/>
  <c r="F810" i="30"/>
  <c r="E810" i="30"/>
  <c r="D810" i="30"/>
  <c r="C810" i="30"/>
  <c r="B810" i="30"/>
  <c r="F809" i="30"/>
  <c r="E809" i="30"/>
  <c r="D809" i="30"/>
  <c r="C809" i="30"/>
  <c r="B809" i="30"/>
  <c r="F808" i="30"/>
  <c r="E808" i="30"/>
  <c r="D808" i="30"/>
  <c r="C808" i="30"/>
  <c r="B808" i="30"/>
  <c r="F807" i="30"/>
  <c r="E807" i="30"/>
  <c r="D807" i="30"/>
  <c r="C807" i="30"/>
  <c r="B807" i="30"/>
  <c r="F806" i="30"/>
  <c r="E806" i="30"/>
  <c r="D806" i="30"/>
  <c r="C806" i="30"/>
  <c r="B806" i="30"/>
  <c r="F805" i="30"/>
  <c r="E805" i="30"/>
  <c r="D805" i="30"/>
  <c r="C805" i="30"/>
  <c r="B805" i="30"/>
  <c r="F804" i="30"/>
  <c r="E804" i="30"/>
  <c r="D804" i="30"/>
  <c r="C804" i="30"/>
  <c r="B804" i="30"/>
  <c r="F803" i="30"/>
  <c r="E803" i="30"/>
  <c r="D803" i="30"/>
  <c r="C803" i="30"/>
  <c r="B803" i="30"/>
  <c r="F802" i="30"/>
  <c r="E802" i="30"/>
  <c r="D802" i="30"/>
  <c r="C802" i="30"/>
  <c r="B802" i="30"/>
  <c r="F801" i="30"/>
  <c r="E801" i="30"/>
  <c r="D801" i="30"/>
  <c r="C801" i="30"/>
  <c r="B801" i="30"/>
  <c r="F800" i="30"/>
  <c r="E800" i="30"/>
  <c r="D800" i="30"/>
  <c r="C800" i="30"/>
  <c r="B800" i="30"/>
  <c r="F799" i="30"/>
  <c r="E799" i="30"/>
  <c r="D799" i="30"/>
  <c r="C799" i="30"/>
  <c r="B799" i="30"/>
  <c r="F798" i="30"/>
  <c r="E798" i="30"/>
  <c r="D798" i="30"/>
  <c r="C798" i="30"/>
  <c r="B798" i="30"/>
  <c r="F797" i="30"/>
  <c r="E797" i="30"/>
  <c r="D797" i="30"/>
  <c r="C797" i="30"/>
  <c r="B797" i="30"/>
  <c r="F796" i="30"/>
  <c r="E796" i="30"/>
  <c r="D796" i="30"/>
  <c r="C796" i="30"/>
  <c r="B796" i="30"/>
  <c r="F795" i="30"/>
  <c r="E795" i="30"/>
  <c r="D795" i="30"/>
  <c r="C795" i="30"/>
  <c r="B795" i="30"/>
  <c r="F794" i="30"/>
  <c r="E794" i="30"/>
  <c r="D794" i="30"/>
  <c r="C794" i="30"/>
  <c r="B794" i="30"/>
  <c r="F793" i="30"/>
  <c r="E793" i="30"/>
  <c r="D793" i="30"/>
  <c r="C793" i="30"/>
  <c r="B793" i="30"/>
  <c r="F792" i="30"/>
  <c r="E792" i="30"/>
  <c r="D792" i="30"/>
  <c r="C792" i="30"/>
  <c r="B792" i="30"/>
  <c r="F791" i="30"/>
  <c r="E791" i="30"/>
  <c r="D791" i="30"/>
  <c r="C791" i="30"/>
  <c r="B791" i="30"/>
  <c r="F790" i="30"/>
  <c r="E790" i="30"/>
  <c r="D790" i="30"/>
  <c r="C790" i="30"/>
  <c r="B790" i="30"/>
  <c r="F789" i="30"/>
  <c r="E789" i="30"/>
  <c r="D789" i="30"/>
  <c r="C789" i="30"/>
  <c r="B789" i="30"/>
  <c r="F788" i="30"/>
  <c r="E788" i="30"/>
  <c r="D788" i="30"/>
  <c r="C788" i="30"/>
  <c r="B788" i="30"/>
  <c r="F787" i="30"/>
  <c r="E787" i="30"/>
  <c r="D787" i="30"/>
  <c r="C787" i="30"/>
  <c r="B787" i="30"/>
  <c r="F786" i="30"/>
  <c r="E786" i="30"/>
  <c r="D786" i="30"/>
  <c r="C786" i="30"/>
  <c r="B786" i="30"/>
  <c r="F785" i="30"/>
  <c r="E785" i="30"/>
  <c r="D785" i="30"/>
  <c r="C785" i="30"/>
  <c r="B785" i="30"/>
  <c r="F784" i="30"/>
  <c r="E784" i="30"/>
  <c r="D784" i="30"/>
  <c r="C784" i="30"/>
  <c r="B784" i="30"/>
  <c r="F783" i="30"/>
  <c r="E783" i="30"/>
  <c r="D783" i="30"/>
  <c r="C783" i="30"/>
  <c r="B783" i="30"/>
  <c r="F782" i="30"/>
  <c r="E782" i="30"/>
  <c r="D782" i="30"/>
  <c r="C782" i="30"/>
  <c r="B782" i="30"/>
  <c r="F781" i="30"/>
  <c r="E781" i="30"/>
  <c r="D781" i="30"/>
  <c r="C781" i="30"/>
  <c r="B781" i="30"/>
  <c r="F780" i="30"/>
  <c r="E780" i="30"/>
  <c r="D780" i="30"/>
  <c r="C780" i="30"/>
  <c r="B780" i="30"/>
  <c r="F779" i="30"/>
  <c r="E779" i="30"/>
  <c r="D779" i="30"/>
  <c r="C779" i="30"/>
  <c r="B779" i="30"/>
  <c r="F778" i="30"/>
  <c r="E778" i="30"/>
  <c r="D778" i="30"/>
  <c r="C778" i="30"/>
  <c r="B778" i="30"/>
  <c r="F777" i="30"/>
  <c r="E777" i="30"/>
  <c r="D777" i="30"/>
  <c r="C777" i="30"/>
  <c r="B777" i="30"/>
  <c r="F776" i="30"/>
  <c r="E776" i="30"/>
  <c r="D776" i="30"/>
  <c r="C776" i="30"/>
  <c r="B776" i="30"/>
  <c r="F775" i="30"/>
  <c r="E775" i="30"/>
  <c r="D775" i="30"/>
  <c r="C775" i="30"/>
  <c r="B775" i="30"/>
  <c r="F774" i="30"/>
  <c r="E774" i="30"/>
  <c r="D774" i="30"/>
  <c r="C774" i="30"/>
  <c r="B774" i="30"/>
  <c r="F773" i="30"/>
  <c r="E773" i="30"/>
  <c r="D773" i="30"/>
  <c r="C773" i="30"/>
  <c r="B773" i="30"/>
  <c r="F772" i="30"/>
  <c r="E772" i="30"/>
  <c r="D772" i="30"/>
  <c r="C772" i="30"/>
  <c r="B772" i="30"/>
  <c r="F771" i="30"/>
  <c r="E771" i="30"/>
  <c r="D771" i="30"/>
  <c r="C771" i="30"/>
  <c r="B771" i="30"/>
  <c r="F770" i="30"/>
  <c r="E770" i="30"/>
  <c r="D770" i="30"/>
  <c r="C770" i="30"/>
  <c r="B770" i="30"/>
  <c r="F769" i="30"/>
  <c r="E769" i="30"/>
  <c r="D769" i="30"/>
  <c r="C769" i="30"/>
  <c r="B769" i="30"/>
  <c r="F768" i="30"/>
  <c r="E768" i="30"/>
  <c r="D768" i="30"/>
  <c r="C768" i="30"/>
  <c r="B768" i="30"/>
  <c r="F767" i="30"/>
  <c r="E767" i="30"/>
  <c r="D767" i="30"/>
  <c r="C767" i="30"/>
  <c r="B767" i="30"/>
  <c r="F766" i="30"/>
  <c r="E766" i="30"/>
  <c r="D766" i="30"/>
  <c r="C766" i="30"/>
  <c r="B766" i="30"/>
  <c r="F765" i="30"/>
  <c r="E765" i="30"/>
  <c r="D765" i="30"/>
  <c r="C765" i="30"/>
  <c r="B765" i="30"/>
  <c r="F764" i="30"/>
  <c r="E764" i="30"/>
  <c r="D764" i="30"/>
  <c r="C764" i="30"/>
  <c r="B764" i="30"/>
  <c r="F763" i="30"/>
  <c r="E763" i="30"/>
  <c r="D763" i="30"/>
  <c r="C763" i="30"/>
  <c r="B763" i="30"/>
  <c r="F762" i="30"/>
  <c r="E762" i="30"/>
  <c r="D762" i="30"/>
  <c r="C762" i="30"/>
  <c r="B762" i="30"/>
  <c r="F761" i="30"/>
  <c r="E761" i="30"/>
  <c r="D761" i="30"/>
  <c r="C761" i="30"/>
  <c r="B761" i="30"/>
  <c r="F760" i="30"/>
  <c r="E760" i="30"/>
  <c r="D760" i="30"/>
  <c r="C760" i="30"/>
  <c r="B760" i="30"/>
  <c r="F759" i="30"/>
  <c r="E759" i="30"/>
  <c r="D759" i="30"/>
  <c r="C759" i="30"/>
  <c r="B759" i="30"/>
  <c r="F758" i="30"/>
  <c r="E758" i="30"/>
  <c r="D758" i="30"/>
  <c r="C758" i="30"/>
  <c r="B758" i="30"/>
  <c r="F757" i="30"/>
  <c r="E757" i="30"/>
  <c r="D757" i="30"/>
  <c r="C757" i="30"/>
  <c r="B757" i="30"/>
  <c r="F756" i="30"/>
  <c r="E756" i="30"/>
  <c r="D756" i="30"/>
  <c r="C756" i="30"/>
  <c r="B756" i="30"/>
  <c r="F755" i="30"/>
  <c r="E755" i="30"/>
  <c r="D755" i="30"/>
  <c r="C755" i="30"/>
  <c r="B755" i="30"/>
  <c r="F754" i="30"/>
  <c r="E754" i="30"/>
  <c r="D754" i="30"/>
  <c r="C754" i="30"/>
  <c r="B754" i="30"/>
  <c r="F753" i="30"/>
  <c r="E753" i="30"/>
  <c r="D753" i="30"/>
  <c r="C753" i="30"/>
  <c r="B753" i="30"/>
  <c r="F752" i="30"/>
  <c r="E752" i="30"/>
  <c r="D752" i="30"/>
  <c r="C752" i="30"/>
  <c r="B752" i="30"/>
  <c r="F751" i="30"/>
  <c r="E751" i="30"/>
  <c r="D751" i="30"/>
  <c r="C751" i="30"/>
  <c r="B751" i="30"/>
  <c r="F750" i="30"/>
  <c r="E750" i="30"/>
  <c r="D750" i="30"/>
  <c r="C750" i="30"/>
  <c r="B750" i="30"/>
  <c r="F749" i="30"/>
  <c r="E749" i="30"/>
  <c r="D749" i="30"/>
  <c r="C749" i="30"/>
  <c r="B749" i="30"/>
  <c r="F748" i="30"/>
  <c r="E748" i="30"/>
  <c r="D748" i="30"/>
  <c r="C748" i="30"/>
  <c r="B748" i="30"/>
  <c r="F747" i="30"/>
  <c r="E747" i="30"/>
  <c r="D747" i="30"/>
  <c r="C747" i="30"/>
  <c r="B747" i="30"/>
  <c r="F746" i="30"/>
  <c r="E746" i="30"/>
  <c r="D746" i="30"/>
  <c r="C746" i="30"/>
  <c r="B746" i="30"/>
  <c r="F745" i="30"/>
  <c r="E745" i="30"/>
  <c r="D745" i="30"/>
  <c r="C745" i="30"/>
  <c r="B745" i="30"/>
  <c r="F744" i="30"/>
  <c r="E744" i="30"/>
  <c r="D744" i="30"/>
  <c r="C744" i="30"/>
  <c r="B744" i="30"/>
  <c r="F743" i="30"/>
  <c r="E743" i="30"/>
  <c r="D743" i="30"/>
  <c r="C743" i="30"/>
  <c r="B743" i="30"/>
  <c r="F742" i="30"/>
  <c r="E742" i="30"/>
  <c r="D742" i="30"/>
  <c r="C742" i="30"/>
  <c r="B742" i="30"/>
  <c r="F741" i="30"/>
  <c r="E741" i="30"/>
  <c r="D741" i="30"/>
  <c r="C741" i="30"/>
  <c r="B741" i="30"/>
  <c r="F740" i="30"/>
  <c r="E740" i="30"/>
  <c r="D740" i="30"/>
  <c r="C740" i="30"/>
  <c r="B740" i="30"/>
  <c r="F739" i="30"/>
  <c r="E739" i="30"/>
  <c r="D739" i="30"/>
  <c r="C739" i="30"/>
  <c r="B739" i="30"/>
  <c r="F738" i="30"/>
  <c r="E738" i="30"/>
  <c r="D738" i="30"/>
  <c r="C738" i="30"/>
  <c r="B738" i="30"/>
  <c r="F737" i="30"/>
  <c r="E737" i="30"/>
  <c r="D737" i="30"/>
  <c r="C737" i="30"/>
  <c r="B737" i="30"/>
  <c r="F736" i="30"/>
  <c r="E736" i="30"/>
  <c r="D736" i="30"/>
  <c r="C736" i="30"/>
  <c r="B736" i="30"/>
  <c r="F735" i="30"/>
  <c r="E735" i="30"/>
  <c r="D735" i="30"/>
  <c r="C735" i="30"/>
  <c r="B735" i="30"/>
  <c r="F734" i="30"/>
  <c r="E734" i="30"/>
  <c r="D734" i="30"/>
  <c r="C734" i="30"/>
  <c r="B734" i="30"/>
  <c r="F733" i="30"/>
  <c r="E733" i="30"/>
  <c r="D733" i="30"/>
  <c r="C733" i="30"/>
  <c r="B733" i="30"/>
  <c r="F732" i="30"/>
  <c r="E732" i="30"/>
  <c r="D732" i="30"/>
  <c r="C732" i="30"/>
  <c r="B732" i="30"/>
  <c r="F731" i="30"/>
  <c r="E731" i="30"/>
  <c r="D731" i="30"/>
  <c r="C731" i="30"/>
  <c r="B731" i="30"/>
  <c r="F730" i="30"/>
  <c r="E730" i="30"/>
  <c r="D730" i="30"/>
  <c r="C730" i="30"/>
  <c r="B730" i="30"/>
  <c r="F729" i="30"/>
  <c r="E729" i="30"/>
  <c r="D729" i="30"/>
  <c r="C729" i="30"/>
  <c r="B729" i="30"/>
  <c r="F728" i="30"/>
  <c r="E728" i="30"/>
  <c r="D728" i="30"/>
  <c r="C728" i="30"/>
  <c r="B728" i="30"/>
  <c r="F727" i="30"/>
  <c r="E727" i="30"/>
  <c r="D727" i="30"/>
  <c r="C727" i="30"/>
  <c r="B727" i="30"/>
  <c r="F726" i="30"/>
  <c r="E726" i="30"/>
  <c r="D726" i="30"/>
  <c r="C726" i="30"/>
  <c r="B726" i="30"/>
  <c r="F725" i="30"/>
  <c r="E725" i="30"/>
  <c r="D725" i="30"/>
  <c r="C725" i="30"/>
  <c r="B725" i="30"/>
  <c r="F724" i="30"/>
  <c r="E724" i="30"/>
  <c r="D724" i="30"/>
  <c r="C724" i="30"/>
  <c r="B724" i="30"/>
  <c r="F723" i="30"/>
  <c r="E723" i="30"/>
  <c r="D723" i="30"/>
  <c r="C723" i="30"/>
  <c r="B723" i="30"/>
  <c r="F722" i="30"/>
  <c r="E722" i="30"/>
  <c r="D722" i="30"/>
  <c r="C722" i="30"/>
  <c r="B722" i="30"/>
  <c r="F721" i="30"/>
  <c r="E721" i="30"/>
  <c r="D721" i="30"/>
  <c r="C721" i="30"/>
  <c r="B721" i="30"/>
  <c r="F720" i="30"/>
  <c r="E720" i="30"/>
  <c r="D720" i="30"/>
  <c r="C720" i="30"/>
  <c r="B720" i="30"/>
  <c r="F719" i="30"/>
  <c r="E719" i="30"/>
  <c r="D719" i="30"/>
  <c r="C719" i="30"/>
  <c r="B719" i="30"/>
  <c r="F718" i="30"/>
  <c r="E718" i="30"/>
  <c r="D718" i="30"/>
  <c r="C718" i="30"/>
  <c r="B718" i="30"/>
  <c r="F717" i="30"/>
  <c r="E717" i="30"/>
  <c r="D717" i="30"/>
  <c r="C717" i="30"/>
  <c r="B717" i="30"/>
  <c r="F716" i="30"/>
  <c r="E716" i="30"/>
  <c r="D716" i="30"/>
  <c r="C716" i="30"/>
  <c r="B716" i="30"/>
  <c r="F715" i="30"/>
  <c r="E715" i="30"/>
  <c r="D715" i="30"/>
  <c r="C715" i="30"/>
  <c r="B715" i="30"/>
  <c r="F714" i="30"/>
  <c r="E714" i="30"/>
  <c r="D714" i="30"/>
  <c r="C714" i="30"/>
  <c r="B714" i="30"/>
  <c r="F713" i="30"/>
  <c r="E713" i="30"/>
  <c r="D713" i="30"/>
  <c r="C713" i="30"/>
  <c r="B713" i="30"/>
  <c r="F712" i="30"/>
  <c r="E712" i="30"/>
  <c r="D712" i="30"/>
  <c r="C712" i="30"/>
  <c r="B712" i="30"/>
  <c r="F711" i="30"/>
  <c r="E711" i="30"/>
  <c r="D711" i="30"/>
  <c r="C711" i="30"/>
  <c r="B711" i="30"/>
  <c r="F710" i="30"/>
  <c r="E710" i="30"/>
  <c r="D710" i="30"/>
  <c r="C710" i="30"/>
  <c r="B710" i="30"/>
  <c r="F709" i="30"/>
  <c r="E709" i="30"/>
  <c r="D709" i="30"/>
  <c r="C709" i="30"/>
  <c r="B709" i="30"/>
  <c r="F708" i="30"/>
  <c r="E708" i="30"/>
  <c r="D708" i="30"/>
  <c r="C708" i="30"/>
  <c r="B708" i="30"/>
  <c r="F707" i="30"/>
  <c r="E707" i="30"/>
  <c r="D707" i="30"/>
  <c r="C707" i="30"/>
  <c r="B707" i="30"/>
  <c r="F706" i="30"/>
  <c r="E706" i="30"/>
  <c r="D706" i="30"/>
  <c r="C706" i="30"/>
  <c r="B706" i="30"/>
  <c r="F705" i="30"/>
  <c r="E705" i="30"/>
  <c r="D705" i="30"/>
  <c r="C705" i="30"/>
  <c r="B705" i="30"/>
  <c r="F704" i="30"/>
  <c r="E704" i="30"/>
  <c r="D704" i="30"/>
  <c r="C704" i="30"/>
  <c r="B704" i="30"/>
  <c r="F703" i="30"/>
  <c r="E703" i="30"/>
  <c r="D703" i="30"/>
  <c r="C703" i="30"/>
  <c r="B703" i="30"/>
  <c r="F702" i="30"/>
  <c r="E702" i="30"/>
  <c r="D702" i="30"/>
  <c r="C702" i="30"/>
  <c r="B702" i="30"/>
  <c r="F701" i="30"/>
  <c r="E701" i="30"/>
  <c r="D701" i="30"/>
  <c r="C701" i="30"/>
  <c r="B701" i="30"/>
  <c r="F700" i="30"/>
  <c r="E700" i="30"/>
  <c r="D700" i="30"/>
  <c r="C700" i="30"/>
  <c r="B700" i="30"/>
  <c r="F699" i="30"/>
  <c r="E699" i="30"/>
  <c r="D699" i="30"/>
  <c r="C699" i="30"/>
  <c r="B699" i="30"/>
  <c r="F698" i="30"/>
  <c r="E698" i="30"/>
  <c r="D698" i="30"/>
  <c r="C698" i="30"/>
  <c r="B698" i="30"/>
  <c r="F697" i="30"/>
  <c r="E697" i="30"/>
  <c r="D697" i="30"/>
  <c r="C697" i="30"/>
  <c r="B697" i="30"/>
  <c r="F696" i="30"/>
  <c r="E696" i="30"/>
  <c r="D696" i="30"/>
  <c r="C696" i="30"/>
  <c r="B696" i="30"/>
  <c r="F695" i="30"/>
  <c r="E695" i="30"/>
  <c r="D695" i="30"/>
  <c r="C695" i="30"/>
  <c r="B695" i="30"/>
  <c r="F694" i="30"/>
  <c r="E694" i="30"/>
  <c r="D694" i="30"/>
  <c r="C694" i="30"/>
  <c r="B694" i="30"/>
  <c r="F693" i="30"/>
  <c r="E693" i="30"/>
  <c r="D693" i="30"/>
  <c r="C693" i="30"/>
  <c r="B693" i="30"/>
  <c r="F692" i="30"/>
  <c r="E692" i="30"/>
  <c r="D692" i="30"/>
  <c r="C692" i="30"/>
  <c r="B692" i="30"/>
  <c r="F691" i="30"/>
  <c r="E691" i="30"/>
  <c r="D691" i="30"/>
  <c r="C691" i="30"/>
  <c r="B691" i="30"/>
  <c r="F690" i="30"/>
  <c r="E690" i="30"/>
  <c r="D690" i="30"/>
  <c r="C690" i="30"/>
  <c r="B690" i="30"/>
  <c r="F689" i="30"/>
  <c r="E689" i="30"/>
  <c r="D689" i="30"/>
  <c r="C689" i="30"/>
  <c r="B689" i="30"/>
  <c r="F688" i="30"/>
  <c r="E688" i="30"/>
  <c r="D688" i="30"/>
  <c r="C688" i="30"/>
  <c r="B688" i="30"/>
  <c r="F687" i="30"/>
  <c r="E687" i="30"/>
  <c r="D687" i="30"/>
  <c r="C687" i="30"/>
  <c r="B687" i="30"/>
  <c r="F686" i="30"/>
  <c r="E686" i="30"/>
  <c r="D686" i="30"/>
  <c r="C686" i="30"/>
  <c r="B686" i="30"/>
  <c r="F685" i="30"/>
  <c r="E685" i="30"/>
  <c r="D685" i="30"/>
  <c r="C685" i="30"/>
  <c r="B685" i="30"/>
  <c r="F684" i="30"/>
  <c r="E684" i="30"/>
  <c r="D684" i="30"/>
  <c r="C684" i="30"/>
  <c r="B684" i="30"/>
  <c r="F683" i="30"/>
  <c r="E683" i="30"/>
  <c r="D683" i="30"/>
  <c r="C683" i="30"/>
  <c r="B683" i="30"/>
  <c r="F682" i="30"/>
  <c r="E682" i="30"/>
  <c r="D682" i="30"/>
  <c r="C682" i="30"/>
  <c r="B682" i="30"/>
  <c r="F681" i="30"/>
  <c r="E681" i="30"/>
  <c r="D681" i="30"/>
  <c r="C681" i="30"/>
  <c r="B681" i="30"/>
  <c r="F680" i="30"/>
  <c r="E680" i="30"/>
  <c r="D680" i="30"/>
  <c r="C680" i="30"/>
  <c r="B680" i="30"/>
  <c r="F679" i="30"/>
  <c r="E679" i="30"/>
  <c r="D679" i="30"/>
  <c r="C679" i="30"/>
  <c r="B679" i="30"/>
  <c r="F678" i="30"/>
  <c r="E678" i="30"/>
  <c r="D678" i="30"/>
  <c r="C678" i="30"/>
  <c r="B678" i="30"/>
  <c r="F677" i="30"/>
  <c r="E677" i="30"/>
  <c r="D677" i="30"/>
  <c r="C677" i="30"/>
  <c r="B677" i="30"/>
  <c r="F676" i="30"/>
  <c r="E676" i="30"/>
  <c r="D676" i="30"/>
  <c r="C676" i="30"/>
  <c r="B676" i="30"/>
  <c r="F675" i="30"/>
  <c r="E675" i="30"/>
  <c r="D675" i="30"/>
  <c r="C675" i="30"/>
  <c r="B675" i="30"/>
  <c r="F674" i="30"/>
  <c r="E674" i="30"/>
  <c r="D674" i="30"/>
  <c r="C674" i="30"/>
  <c r="B674" i="30"/>
  <c r="F673" i="30"/>
  <c r="E673" i="30"/>
  <c r="D673" i="30"/>
  <c r="C673" i="30"/>
  <c r="B673" i="30"/>
  <c r="F672" i="30"/>
  <c r="E672" i="30"/>
  <c r="D672" i="30"/>
  <c r="C672" i="30"/>
  <c r="B672" i="30"/>
  <c r="F671" i="30"/>
  <c r="E671" i="30"/>
  <c r="D671" i="30"/>
  <c r="C671" i="30"/>
  <c r="B671" i="30"/>
  <c r="F670" i="30"/>
  <c r="E670" i="30"/>
  <c r="D670" i="30"/>
  <c r="C670" i="30"/>
  <c r="B670" i="30"/>
  <c r="F669" i="30"/>
  <c r="E669" i="30"/>
  <c r="D669" i="30"/>
  <c r="C669" i="30"/>
  <c r="B669" i="30"/>
  <c r="F668" i="30"/>
  <c r="E668" i="30"/>
  <c r="D668" i="30"/>
  <c r="C668" i="30"/>
  <c r="B668" i="30"/>
  <c r="F667" i="30"/>
  <c r="E667" i="30"/>
  <c r="D667" i="30"/>
  <c r="C667" i="30"/>
  <c r="B667" i="30"/>
  <c r="F666" i="30"/>
  <c r="E666" i="30"/>
  <c r="D666" i="30"/>
  <c r="C666" i="30"/>
  <c r="B666" i="30"/>
  <c r="F665" i="30"/>
  <c r="E665" i="30"/>
  <c r="D665" i="30"/>
  <c r="C665" i="30"/>
  <c r="B665" i="30"/>
  <c r="F664" i="30"/>
  <c r="E664" i="30"/>
  <c r="D664" i="30"/>
  <c r="C664" i="30"/>
  <c r="B664" i="30"/>
  <c r="F663" i="30"/>
  <c r="E663" i="30"/>
  <c r="D663" i="30"/>
  <c r="C663" i="30"/>
  <c r="B663" i="30"/>
  <c r="F662" i="30"/>
  <c r="E662" i="30"/>
  <c r="D662" i="30"/>
  <c r="C662" i="30"/>
  <c r="B662" i="30"/>
  <c r="F661" i="30"/>
  <c r="E661" i="30"/>
  <c r="D661" i="30"/>
  <c r="C661" i="30"/>
  <c r="B661" i="30"/>
  <c r="F660" i="30"/>
  <c r="E660" i="30"/>
  <c r="D660" i="30"/>
  <c r="C660" i="30"/>
  <c r="B660" i="30"/>
  <c r="F659" i="30"/>
  <c r="E659" i="30"/>
  <c r="D659" i="30"/>
  <c r="C659" i="30"/>
  <c r="B659" i="30"/>
  <c r="F658" i="30"/>
  <c r="E658" i="30"/>
  <c r="D658" i="30"/>
  <c r="C658" i="30"/>
  <c r="B658" i="30"/>
  <c r="F657" i="30"/>
  <c r="E657" i="30"/>
  <c r="D657" i="30"/>
  <c r="C657" i="30"/>
  <c r="B657" i="30"/>
  <c r="F656" i="30"/>
  <c r="E656" i="30"/>
  <c r="D656" i="30"/>
  <c r="C656" i="30"/>
  <c r="B656" i="30"/>
  <c r="F655" i="30"/>
  <c r="E655" i="30"/>
  <c r="D655" i="30"/>
  <c r="C655" i="30"/>
  <c r="B655" i="30"/>
  <c r="F654" i="30"/>
  <c r="E654" i="30"/>
  <c r="D654" i="30"/>
  <c r="C654" i="30"/>
  <c r="B654" i="30"/>
  <c r="F653" i="30"/>
  <c r="E653" i="30"/>
  <c r="D653" i="30"/>
  <c r="C653" i="30"/>
  <c r="B653" i="30"/>
  <c r="F652" i="30"/>
  <c r="E652" i="30"/>
  <c r="D652" i="30"/>
  <c r="C652" i="30"/>
  <c r="B652" i="30"/>
  <c r="F651" i="30"/>
  <c r="E651" i="30"/>
  <c r="D651" i="30"/>
  <c r="C651" i="30"/>
  <c r="B651" i="30"/>
  <c r="F650" i="30"/>
  <c r="E650" i="30"/>
  <c r="D650" i="30"/>
  <c r="C650" i="30"/>
  <c r="B650" i="30"/>
  <c r="F649" i="30"/>
  <c r="E649" i="30"/>
  <c r="D649" i="30"/>
  <c r="C649" i="30"/>
  <c r="B649" i="30"/>
  <c r="F648" i="30"/>
  <c r="E648" i="30"/>
  <c r="D648" i="30"/>
  <c r="C648" i="30"/>
  <c r="B648" i="30"/>
  <c r="F647" i="30"/>
  <c r="E647" i="30"/>
  <c r="D647" i="30"/>
  <c r="C647" i="30"/>
  <c r="B647" i="30"/>
  <c r="F646" i="30"/>
  <c r="E646" i="30"/>
  <c r="D646" i="30"/>
  <c r="C646" i="30"/>
  <c r="B646" i="30"/>
  <c r="F645" i="30"/>
  <c r="E645" i="30"/>
  <c r="D645" i="30"/>
  <c r="C645" i="30"/>
  <c r="B645" i="30"/>
  <c r="F644" i="30"/>
  <c r="E644" i="30"/>
  <c r="D644" i="30"/>
  <c r="C644" i="30"/>
  <c r="B644" i="30"/>
  <c r="F643" i="30"/>
  <c r="E643" i="30"/>
  <c r="D643" i="30"/>
  <c r="C643" i="30"/>
  <c r="B643" i="30"/>
  <c r="F642" i="30"/>
  <c r="E642" i="30"/>
  <c r="D642" i="30"/>
  <c r="C642" i="30"/>
  <c r="B642" i="30"/>
  <c r="F641" i="30"/>
  <c r="E641" i="30"/>
  <c r="D641" i="30"/>
  <c r="C641" i="30"/>
  <c r="B641" i="30"/>
  <c r="F640" i="30"/>
  <c r="E640" i="30"/>
  <c r="D640" i="30"/>
  <c r="C640" i="30"/>
  <c r="B640" i="30"/>
  <c r="F639" i="30"/>
  <c r="E639" i="30"/>
  <c r="D639" i="30"/>
  <c r="C639" i="30"/>
  <c r="B639" i="30"/>
  <c r="F638" i="30"/>
  <c r="E638" i="30"/>
  <c r="D638" i="30"/>
  <c r="C638" i="30"/>
  <c r="B638" i="30"/>
  <c r="F637" i="30"/>
  <c r="E637" i="30"/>
  <c r="D637" i="30"/>
  <c r="C637" i="30"/>
  <c r="B637" i="30"/>
  <c r="F636" i="30"/>
  <c r="E636" i="30"/>
  <c r="D636" i="30"/>
  <c r="C636" i="30"/>
  <c r="B636" i="30"/>
  <c r="F635" i="30"/>
  <c r="E635" i="30"/>
  <c r="D635" i="30"/>
  <c r="C635" i="30"/>
  <c r="B635" i="30"/>
  <c r="F634" i="30"/>
  <c r="E634" i="30"/>
  <c r="D634" i="30"/>
  <c r="C634" i="30"/>
  <c r="B634" i="30"/>
  <c r="F633" i="30"/>
  <c r="E633" i="30"/>
  <c r="D633" i="30"/>
  <c r="C633" i="30"/>
  <c r="B633" i="30"/>
  <c r="F632" i="30"/>
  <c r="E632" i="30"/>
  <c r="D632" i="30"/>
  <c r="C632" i="30"/>
  <c r="B632" i="30"/>
  <c r="F631" i="30"/>
  <c r="E631" i="30"/>
  <c r="D631" i="30"/>
  <c r="C631" i="30"/>
  <c r="B631" i="30"/>
  <c r="F630" i="30"/>
  <c r="E630" i="30"/>
  <c r="D630" i="30"/>
  <c r="C630" i="30"/>
  <c r="B630" i="30"/>
  <c r="F629" i="30"/>
  <c r="E629" i="30"/>
  <c r="D629" i="30"/>
  <c r="C629" i="30"/>
  <c r="B629" i="30"/>
  <c r="F628" i="30"/>
  <c r="E628" i="30"/>
  <c r="D628" i="30"/>
  <c r="C628" i="30"/>
  <c r="B628" i="30"/>
  <c r="F627" i="30"/>
  <c r="E627" i="30"/>
  <c r="D627" i="30"/>
  <c r="C627" i="30"/>
  <c r="B627" i="30"/>
  <c r="F626" i="30"/>
  <c r="E626" i="30"/>
  <c r="D626" i="30"/>
  <c r="C626" i="30"/>
  <c r="B626" i="30"/>
  <c r="F625" i="30"/>
  <c r="E625" i="30"/>
  <c r="D625" i="30"/>
  <c r="C625" i="30"/>
  <c r="B625" i="30"/>
  <c r="F624" i="30"/>
  <c r="E624" i="30"/>
  <c r="D624" i="30"/>
  <c r="C624" i="30"/>
  <c r="B624" i="30"/>
  <c r="F623" i="30"/>
  <c r="E623" i="30"/>
  <c r="D623" i="30"/>
  <c r="C623" i="30"/>
  <c r="B623" i="30"/>
  <c r="F622" i="30"/>
  <c r="E622" i="30"/>
  <c r="D622" i="30"/>
  <c r="C622" i="30"/>
  <c r="B622" i="30"/>
  <c r="F621" i="30"/>
  <c r="E621" i="30"/>
  <c r="D621" i="30"/>
  <c r="C621" i="30"/>
  <c r="B621" i="30"/>
  <c r="F620" i="30"/>
  <c r="E620" i="30"/>
  <c r="D620" i="30"/>
  <c r="C620" i="30"/>
  <c r="B620" i="30"/>
  <c r="F619" i="30"/>
  <c r="E619" i="30"/>
  <c r="D619" i="30"/>
  <c r="C619" i="30"/>
  <c r="B619" i="30"/>
  <c r="F618" i="30"/>
  <c r="E618" i="30"/>
  <c r="D618" i="30"/>
  <c r="C618" i="30"/>
  <c r="B618" i="30"/>
  <c r="F617" i="30"/>
  <c r="E617" i="30"/>
  <c r="D617" i="30"/>
  <c r="C617" i="30"/>
  <c r="B617" i="30"/>
  <c r="F616" i="30"/>
  <c r="E616" i="30"/>
  <c r="D616" i="30"/>
  <c r="C616" i="30"/>
  <c r="B616" i="30"/>
  <c r="F615" i="30"/>
  <c r="E615" i="30"/>
  <c r="D615" i="30"/>
  <c r="C615" i="30"/>
  <c r="B615" i="30"/>
  <c r="F614" i="30"/>
  <c r="E614" i="30"/>
  <c r="D614" i="30"/>
  <c r="C614" i="30"/>
  <c r="B614" i="30"/>
  <c r="F613" i="30"/>
  <c r="E613" i="30"/>
  <c r="D613" i="30"/>
  <c r="C613" i="30"/>
  <c r="B613" i="30"/>
  <c r="F612" i="30"/>
  <c r="E612" i="30"/>
  <c r="D612" i="30"/>
  <c r="C612" i="30"/>
  <c r="B612" i="30"/>
  <c r="F611" i="30"/>
  <c r="E611" i="30"/>
  <c r="D611" i="30"/>
  <c r="C611" i="30"/>
  <c r="B611" i="30"/>
  <c r="F610" i="30"/>
  <c r="E610" i="30"/>
  <c r="D610" i="30"/>
  <c r="C610" i="30"/>
  <c r="B610" i="30"/>
  <c r="F609" i="30"/>
  <c r="E609" i="30"/>
  <c r="D609" i="30"/>
  <c r="C609" i="30"/>
  <c r="B609" i="30"/>
  <c r="F608" i="30"/>
  <c r="E608" i="30"/>
  <c r="D608" i="30"/>
  <c r="C608" i="30"/>
  <c r="B608" i="30"/>
  <c r="F607" i="30"/>
  <c r="E607" i="30"/>
  <c r="D607" i="30"/>
  <c r="C607" i="30"/>
  <c r="B607" i="30"/>
  <c r="F606" i="30"/>
  <c r="E606" i="30"/>
  <c r="D606" i="30"/>
  <c r="C606" i="30"/>
  <c r="B606" i="30"/>
  <c r="F605" i="30"/>
  <c r="E605" i="30"/>
  <c r="D605" i="30"/>
  <c r="C605" i="30"/>
  <c r="B605" i="30"/>
  <c r="F604" i="30"/>
  <c r="E604" i="30"/>
  <c r="D604" i="30"/>
  <c r="C604" i="30"/>
  <c r="B604" i="30"/>
  <c r="F603" i="30"/>
  <c r="E603" i="30"/>
  <c r="D603" i="30"/>
  <c r="C603" i="30"/>
  <c r="B603" i="30"/>
  <c r="F602" i="30"/>
  <c r="E602" i="30"/>
  <c r="D602" i="30"/>
  <c r="C602" i="30"/>
  <c r="B602" i="30"/>
  <c r="F601" i="30"/>
  <c r="E601" i="30"/>
  <c r="D601" i="30"/>
  <c r="C601" i="30"/>
  <c r="B601" i="30"/>
  <c r="F600" i="30"/>
  <c r="E600" i="30"/>
  <c r="D600" i="30"/>
  <c r="C600" i="30"/>
  <c r="B600" i="30"/>
  <c r="F599" i="30"/>
  <c r="E599" i="30"/>
  <c r="D599" i="30"/>
  <c r="C599" i="30"/>
  <c r="B599" i="30"/>
  <c r="F598" i="30"/>
  <c r="E598" i="30"/>
  <c r="D598" i="30"/>
  <c r="C598" i="30"/>
  <c r="B598" i="30"/>
  <c r="F597" i="30"/>
  <c r="E597" i="30"/>
  <c r="D597" i="30"/>
  <c r="C597" i="30"/>
  <c r="B597" i="30"/>
  <c r="F596" i="30"/>
  <c r="E596" i="30"/>
  <c r="D596" i="30"/>
  <c r="C596" i="30"/>
  <c r="B596" i="30"/>
  <c r="F595" i="30"/>
  <c r="E595" i="30"/>
  <c r="D595" i="30"/>
  <c r="C595" i="30"/>
  <c r="B595" i="30"/>
  <c r="F594" i="30"/>
  <c r="E594" i="30"/>
  <c r="D594" i="30"/>
  <c r="C594" i="30"/>
  <c r="B594" i="30"/>
  <c r="F593" i="30"/>
  <c r="E593" i="30"/>
  <c r="D593" i="30"/>
  <c r="C593" i="30"/>
  <c r="B593" i="30"/>
  <c r="F592" i="30"/>
  <c r="E592" i="30"/>
  <c r="D592" i="30"/>
  <c r="C592" i="30"/>
  <c r="B592" i="30"/>
  <c r="F591" i="30"/>
  <c r="E591" i="30"/>
  <c r="D591" i="30"/>
  <c r="C591" i="30"/>
  <c r="B591" i="30"/>
  <c r="F590" i="30"/>
  <c r="E590" i="30"/>
  <c r="D590" i="30"/>
  <c r="C590" i="30"/>
  <c r="B590" i="30"/>
  <c r="F589" i="30"/>
  <c r="E589" i="30"/>
  <c r="D589" i="30"/>
  <c r="C589" i="30"/>
  <c r="B589" i="30"/>
  <c r="F588" i="30"/>
  <c r="E588" i="30"/>
  <c r="D588" i="30"/>
  <c r="C588" i="30"/>
  <c r="B588" i="30"/>
  <c r="F587" i="30"/>
  <c r="E587" i="30"/>
  <c r="D587" i="30"/>
  <c r="C587" i="30"/>
  <c r="B587" i="30"/>
  <c r="F586" i="30"/>
  <c r="E586" i="30"/>
  <c r="D586" i="30"/>
  <c r="C586" i="30"/>
  <c r="B586" i="30"/>
  <c r="F585" i="30"/>
  <c r="E585" i="30"/>
  <c r="D585" i="30"/>
  <c r="C585" i="30"/>
  <c r="B585" i="30"/>
  <c r="F584" i="30"/>
  <c r="E584" i="30"/>
  <c r="D584" i="30"/>
  <c r="C584" i="30"/>
  <c r="B584" i="30"/>
  <c r="F583" i="30"/>
  <c r="E583" i="30"/>
  <c r="D583" i="30"/>
  <c r="C583" i="30"/>
  <c r="B583" i="30"/>
  <c r="F582" i="30"/>
  <c r="E582" i="30"/>
  <c r="D582" i="30"/>
  <c r="C582" i="30"/>
  <c r="B582" i="30"/>
  <c r="F581" i="30"/>
  <c r="E581" i="30"/>
  <c r="D581" i="30"/>
  <c r="C581" i="30"/>
  <c r="B581" i="30"/>
  <c r="F580" i="30"/>
  <c r="E580" i="30"/>
  <c r="D580" i="30"/>
  <c r="C580" i="30"/>
  <c r="B580" i="30"/>
  <c r="F579" i="30"/>
  <c r="E579" i="30"/>
  <c r="D579" i="30"/>
  <c r="C579" i="30"/>
  <c r="B579" i="30"/>
  <c r="F578" i="30"/>
  <c r="E578" i="30"/>
  <c r="D578" i="30"/>
  <c r="C578" i="30"/>
  <c r="B578" i="30"/>
  <c r="F577" i="30"/>
  <c r="E577" i="30"/>
  <c r="D577" i="30"/>
  <c r="C577" i="30"/>
  <c r="B577" i="30"/>
  <c r="F576" i="30"/>
  <c r="E576" i="30"/>
  <c r="D576" i="30"/>
  <c r="C576" i="30"/>
  <c r="B576" i="30"/>
  <c r="F575" i="30"/>
  <c r="E575" i="30"/>
  <c r="D575" i="30"/>
  <c r="C575" i="30"/>
  <c r="B575" i="30"/>
  <c r="F574" i="30"/>
  <c r="E574" i="30"/>
  <c r="D574" i="30"/>
  <c r="C574" i="30"/>
  <c r="B574" i="30"/>
  <c r="F573" i="30"/>
  <c r="E573" i="30"/>
  <c r="D573" i="30"/>
  <c r="C573" i="30"/>
  <c r="B573" i="30"/>
  <c r="F572" i="30"/>
  <c r="E572" i="30"/>
  <c r="D572" i="30"/>
  <c r="C572" i="30"/>
  <c r="B572" i="30"/>
  <c r="F571" i="30"/>
  <c r="E571" i="30"/>
  <c r="D571" i="30"/>
  <c r="C571" i="30"/>
  <c r="B571" i="30"/>
  <c r="F570" i="30"/>
  <c r="E570" i="30"/>
  <c r="D570" i="30"/>
  <c r="C570" i="30"/>
  <c r="B570" i="30"/>
  <c r="F569" i="30"/>
  <c r="E569" i="30"/>
  <c r="D569" i="30"/>
  <c r="C569" i="30"/>
  <c r="B569" i="30"/>
  <c r="F568" i="30"/>
  <c r="E568" i="30"/>
  <c r="D568" i="30"/>
  <c r="C568" i="30"/>
  <c r="B568" i="30"/>
  <c r="F567" i="30"/>
  <c r="E567" i="30"/>
  <c r="D567" i="30"/>
  <c r="C567" i="30"/>
  <c r="B567" i="30"/>
  <c r="F566" i="30"/>
  <c r="E566" i="30"/>
  <c r="D566" i="30"/>
  <c r="C566" i="30"/>
  <c r="B566" i="30"/>
  <c r="F565" i="30"/>
  <c r="E565" i="30"/>
  <c r="D565" i="30"/>
  <c r="C565" i="30"/>
  <c r="B565" i="30"/>
  <c r="F564" i="30"/>
  <c r="E564" i="30"/>
  <c r="D564" i="30"/>
  <c r="C564" i="30"/>
  <c r="B564" i="30"/>
  <c r="F563" i="30"/>
  <c r="E563" i="30"/>
  <c r="D563" i="30"/>
  <c r="C563" i="30"/>
  <c r="B563" i="30"/>
  <c r="F562" i="30"/>
  <c r="E562" i="30"/>
  <c r="D562" i="30"/>
  <c r="C562" i="30"/>
  <c r="B562" i="30"/>
  <c r="F561" i="30"/>
  <c r="E561" i="30"/>
  <c r="D561" i="30"/>
  <c r="C561" i="30"/>
  <c r="B561" i="30"/>
  <c r="F560" i="30"/>
  <c r="E560" i="30"/>
  <c r="D560" i="30"/>
  <c r="C560" i="30"/>
  <c r="B560" i="30"/>
  <c r="F559" i="30"/>
  <c r="E559" i="30"/>
  <c r="D559" i="30"/>
  <c r="C559" i="30"/>
  <c r="B559" i="30"/>
  <c r="F558" i="30"/>
  <c r="E558" i="30"/>
  <c r="D558" i="30"/>
  <c r="C558" i="30"/>
  <c r="B558" i="30"/>
  <c r="F557" i="30"/>
  <c r="E557" i="30"/>
  <c r="D557" i="30"/>
  <c r="C557" i="30"/>
  <c r="B557" i="30"/>
  <c r="F556" i="30"/>
  <c r="E556" i="30"/>
  <c r="D556" i="30"/>
  <c r="C556" i="30"/>
  <c r="B556" i="30"/>
  <c r="F555" i="30"/>
  <c r="E555" i="30"/>
  <c r="D555" i="30"/>
  <c r="C555" i="30"/>
  <c r="B555" i="30"/>
  <c r="F554" i="30"/>
  <c r="E554" i="30"/>
  <c r="D554" i="30"/>
  <c r="C554" i="30"/>
  <c r="B554" i="30"/>
  <c r="F553" i="30"/>
  <c r="E553" i="30"/>
  <c r="D553" i="30"/>
  <c r="C553" i="30"/>
  <c r="B553" i="30"/>
  <c r="F552" i="30"/>
  <c r="E552" i="30"/>
  <c r="D552" i="30"/>
  <c r="C552" i="30"/>
  <c r="B552" i="30"/>
  <c r="F551" i="30"/>
  <c r="E551" i="30"/>
  <c r="D551" i="30"/>
  <c r="C551" i="30"/>
  <c r="B551" i="30"/>
  <c r="F550" i="30"/>
  <c r="E550" i="30"/>
  <c r="D550" i="30"/>
  <c r="C550" i="30"/>
  <c r="B550" i="30"/>
  <c r="F549" i="30"/>
  <c r="E549" i="30"/>
  <c r="D549" i="30"/>
  <c r="C549" i="30"/>
  <c r="B549" i="30"/>
  <c r="F548" i="30"/>
  <c r="E548" i="30"/>
  <c r="D548" i="30"/>
  <c r="C548" i="30"/>
  <c r="B548" i="30"/>
  <c r="F547" i="30"/>
  <c r="E547" i="30"/>
  <c r="D547" i="30"/>
  <c r="C547" i="30"/>
  <c r="B547" i="30"/>
  <c r="F546" i="30"/>
  <c r="E546" i="30"/>
  <c r="D546" i="30"/>
  <c r="C546" i="30"/>
  <c r="B546" i="30"/>
  <c r="F545" i="30"/>
  <c r="E545" i="30"/>
  <c r="D545" i="30"/>
  <c r="C545" i="30"/>
  <c r="B545" i="30"/>
  <c r="F544" i="30"/>
  <c r="E544" i="30"/>
  <c r="D544" i="30"/>
  <c r="C544" i="30"/>
  <c r="B544" i="30"/>
  <c r="F543" i="30"/>
  <c r="E543" i="30"/>
  <c r="D543" i="30"/>
  <c r="C543" i="30"/>
  <c r="B543" i="30"/>
  <c r="F542" i="30"/>
  <c r="E542" i="30"/>
  <c r="D542" i="30"/>
  <c r="C542" i="30"/>
  <c r="B542" i="30"/>
  <c r="F541" i="30"/>
  <c r="E541" i="30"/>
  <c r="D541" i="30"/>
  <c r="C541" i="30"/>
  <c r="B541" i="30"/>
  <c r="F540" i="30"/>
  <c r="E540" i="30"/>
  <c r="D540" i="30"/>
  <c r="C540" i="30"/>
  <c r="B540" i="30"/>
  <c r="F539" i="30"/>
  <c r="E539" i="30"/>
  <c r="D539" i="30"/>
  <c r="C539" i="30"/>
  <c r="B539" i="30"/>
  <c r="F538" i="30"/>
  <c r="E538" i="30"/>
  <c r="D538" i="30"/>
  <c r="C538" i="30"/>
  <c r="B538" i="30"/>
  <c r="F537" i="30"/>
  <c r="E537" i="30"/>
  <c r="D537" i="30"/>
  <c r="C537" i="30"/>
  <c r="B537" i="30"/>
  <c r="F536" i="30"/>
  <c r="E536" i="30"/>
  <c r="D536" i="30"/>
  <c r="C536" i="30"/>
  <c r="B536" i="30"/>
  <c r="F535" i="30"/>
  <c r="E535" i="30"/>
  <c r="D535" i="30"/>
  <c r="C535" i="30"/>
  <c r="B535" i="30"/>
  <c r="F534" i="30"/>
  <c r="E534" i="30"/>
  <c r="D534" i="30"/>
  <c r="C534" i="30"/>
  <c r="B534" i="30"/>
  <c r="F533" i="30"/>
  <c r="E533" i="30"/>
  <c r="D533" i="30"/>
  <c r="C533" i="30"/>
  <c r="B533" i="30"/>
  <c r="F532" i="30"/>
  <c r="E532" i="30"/>
  <c r="D532" i="30"/>
  <c r="C532" i="30"/>
  <c r="B532" i="30"/>
  <c r="F531" i="30"/>
  <c r="E531" i="30"/>
  <c r="D531" i="30"/>
  <c r="C531" i="30"/>
  <c r="B531" i="30"/>
  <c r="F530" i="30"/>
  <c r="E530" i="30"/>
  <c r="D530" i="30"/>
  <c r="C530" i="30"/>
  <c r="B530" i="30"/>
  <c r="F529" i="30"/>
  <c r="E529" i="30"/>
  <c r="D529" i="30"/>
  <c r="C529" i="30"/>
  <c r="B529" i="30"/>
  <c r="F528" i="30"/>
  <c r="E528" i="30"/>
  <c r="D528" i="30"/>
  <c r="C528" i="30"/>
  <c r="B528" i="30"/>
  <c r="F527" i="30"/>
  <c r="E527" i="30"/>
  <c r="D527" i="30"/>
  <c r="C527" i="30"/>
  <c r="B527" i="30"/>
  <c r="F526" i="30"/>
  <c r="E526" i="30"/>
  <c r="D526" i="30"/>
  <c r="C526" i="30"/>
  <c r="B526" i="30"/>
  <c r="F525" i="30"/>
  <c r="E525" i="30"/>
  <c r="D525" i="30"/>
  <c r="C525" i="30"/>
  <c r="B525" i="30"/>
  <c r="F524" i="30"/>
  <c r="E524" i="30"/>
  <c r="D524" i="30"/>
  <c r="C524" i="30"/>
  <c r="B524" i="30"/>
  <c r="F523" i="30"/>
  <c r="E523" i="30"/>
  <c r="D523" i="30"/>
  <c r="C523" i="30"/>
  <c r="B523" i="30"/>
  <c r="F522" i="30"/>
  <c r="E522" i="30"/>
  <c r="D522" i="30"/>
  <c r="C522" i="30"/>
  <c r="B522" i="30"/>
  <c r="F521" i="30"/>
  <c r="E521" i="30"/>
  <c r="D521" i="30"/>
  <c r="C521" i="30"/>
  <c r="B521" i="30"/>
  <c r="F520" i="30"/>
  <c r="E520" i="30"/>
  <c r="D520" i="30"/>
  <c r="C520" i="30"/>
  <c r="B520" i="30"/>
  <c r="F519" i="30"/>
  <c r="E519" i="30"/>
  <c r="D519" i="30"/>
  <c r="C519" i="30"/>
  <c r="B519" i="30"/>
  <c r="F518" i="30"/>
  <c r="E518" i="30"/>
  <c r="D518" i="30"/>
  <c r="C518" i="30"/>
  <c r="B518" i="30"/>
  <c r="F517" i="30"/>
  <c r="E517" i="30"/>
  <c r="D517" i="30"/>
  <c r="C517" i="30"/>
  <c r="B517" i="30"/>
  <c r="F516" i="30"/>
  <c r="E516" i="30"/>
  <c r="D516" i="30"/>
  <c r="C516" i="30"/>
  <c r="B516" i="30"/>
  <c r="F515" i="30"/>
  <c r="E515" i="30"/>
  <c r="D515" i="30"/>
  <c r="C515" i="30"/>
  <c r="B515" i="30"/>
  <c r="F514" i="30"/>
  <c r="E514" i="30"/>
  <c r="D514" i="30"/>
  <c r="C514" i="30"/>
  <c r="B514" i="30"/>
  <c r="F513" i="30"/>
  <c r="E513" i="30"/>
  <c r="D513" i="30"/>
  <c r="C513" i="30"/>
  <c r="B513" i="30"/>
  <c r="F512" i="30"/>
  <c r="E512" i="30"/>
  <c r="D512" i="30"/>
  <c r="C512" i="30"/>
  <c r="B512" i="30"/>
  <c r="F511" i="30"/>
  <c r="E511" i="30"/>
  <c r="D511" i="30"/>
  <c r="C511" i="30"/>
  <c r="B511" i="30"/>
  <c r="F510" i="30"/>
  <c r="E510" i="30"/>
  <c r="D510" i="30"/>
  <c r="C510" i="30"/>
  <c r="B510" i="30"/>
  <c r="F509" i="30"/>
  <c r="E509" i="30"/>
  <c r="D509" i="30"/>
  <c r="C509" i="30"/>
  <c r="B509" i="30"/>
  <c r="F508" i="30"/>
  <c r="E508" i="30"/>
  <c r="D508" i="30"/>
  <c r="C508" i="30"/>
  <c r="B508" i="30"/>
  <c r="F507" i="30"/>
  <c r="E507" i="30"/>
  <c r="D507" i="30"/>
  <c r="C507" i="30"/>
  <c r="B507" i="30"/>
  <c r="F506" i="30"/>
  <c r="E506" i="30"/>
  <c r="D506" i="30"/>
  <c r="C506" i="30"/>
  <c r="B506" i="30"/>
  <c r="F505" i="30"/>
  <c r="E505" i="30"/>
  <c r="D505" i="30"/>
  <c r="C505" i="30"/>
  <c r="B505" i="30"/>
  <c r="F504" i="30"/>
  <c r="E504" i="30"/>
  <c r="D504" i="30"/>
  <c r="C504" i="30"/>
  <c r="B504" i="30"/>
  <c r="F503" i="30"/>
  <c r="E503" i="30"/>
  <c r="D503" i="30"/>
  <c r="C503" i="30"/>
  <c r="B503" i="30"/>
  <c r="F502" i="30"/>
  <c r="E502" i="30"/>
  <c r="D502" i="30"/>
  <c r="C502" i="30"/>
  <c r="B502" i="30"/>
  <c r="F501" i="30"/>
  <c r="E501" i="30"/>
  <c r="D501" i="30"/>
  <c r="C501" i="30"/>
  <c r="B501" i="30"/>
  <c r="F500" i="30"/>
  <c r="E500" i="30"/>
  <c r="D500" i="30"/>
  <c r="C500" i="30"/>
  <c r="B500" i="30"/>
  <c r="F499" i="30"/>
  <c r="E499" i="30"/>
  <c r="D499" i="30"/>
  <c r="C499" i="30"/>
  <c r="B499" i="30"/>
  <c r="F498" i="30"/>
  <c r="E498" i="30"/>
  <c r="D498" i="30"/>
  <c r="C498" i="30"/>
  <c r="B498" i="30"/>
  <c r="F497" i="30"/>
  <c r="E497" i="30"/>
  <c r="D497" i="30"/>
  <c r="C497" i="30"/>
  <c r="B497" i="30"/>
  <c r="F496" i="30"/>
  <c r="E496" i="30"/>
  <c r="D496" i="30"/>
  <c r="C496" i="30"/>
  <c r="B496" i="30"/>
  <c r="F495" i="30"/>
  <c r="E495" i="30"/>
  <c r="D495" i="30"/>
  <c r="C495" i="30"/>
  <c r="B495" i="30"/>
  <c r="F494" i="30"/>
  <c r="E494" i="30"/>
  <c r="D494" i="30"/>
  <c r="C494" i="30"/>
  <c r="B494" i="30"/>
  <c r="F493" i="30"/>
  <c r="E493" i="30"/>
  <c r="D493" i="30"/>
  <c r="C493" i="30"/>
  <c r="B493" i="30"/>
  <c r="F492" i="30"/>
  <c r="E492" i="30"/>
  <c r="D492" i="30"/>
  <c r="C492" i="30"/>
  <c r="B492" i="30"/>
  <c r="F491" i="30"/>
  <c r="E491" i="30"/>
  <c r="D491" i="30"/>
  <c r="C491" i="30"/>
  <c r="B491" i="30"/>
  <c r="F490" i="30"/>
  <c r="E490" i="30"/>
  <c r="D490" i="30"/>
  <c r="C490" i="30"/>
  <c r="B490" i="30"/>
  <c r="F489" i="30"/>
  <c r="E489" i="30"/>
  <c r="D489" i="30"/>
  <c r="C489" i="30"/>
  <c r="B489" i="30"/>
  <c r="F488" i="30"/>
  <c r="E488" i="30"/>
  <c r="D488" i="30"/>
  <c r="C488" i="30"/>
  <c r="B488" i="30"/>
  <c r="F487" i="30"/>
  <c r="E487" i="30"/>
  <c r="D487" i="30"/>
  <c r="C487" i="30"/>
  <c r="B487" i="30"/>
  <c r="F486" i="30"/>
  <c r="E486" i="30"/>
  <c r="D486" i="30"/>
  <c r="C486" i="30"/>
  <c r="B486" i="30"/>
  <c r="F485" i="30"/>
  <c r="E485" i="30"/>
  <c r="D485" i="30"/>
  <c r="C485" i="30"/>
  <c r="B485" i="30"/>
  <c r="F484" i="30"/>
  <c r="E484" i="30"/>
  <c r="D484" i="30"/>
  <c r="C484" i="30"/>
  <c r="B484" i="30"/>
  <c r="F483" i="30"/>
  <c r="E483" i="30"/>
  <c r="D483" i="30"/>
  <c r="C483" i="30"/>
  <c r="B483" i="30"/>
  <c r="F482" i="30"/>
  <c r="E482" i="30"/>
  <c r="D482" i="30"/>
  <c r="C482" i="30"/>
  <c r="B482" i="30"/>
  <c r="F481" i="30"/>
  <c r="E481" i="30"/>
  <c r="D481" i="30"/>
  <c r="C481" i="30"/>
  <c r="B481" i="30"/>
  <c r="F480" i="30"/>
  <c r="E480" i="30"/>
  <c r="D480" i="30"/>
  <c r="C480" i="30"/>
  <c r="B480" i="30"/>
  <c r="F479" i="30"/>
  <c r="E479" i="30"/>
  <c r="D479" i="30"/>
  <c r="C479" i="30"/>
  <c r="B479" i="30"/>
  <c r="F478" i="30"/>
  <c r="E478" i="30"/>
  <c r="D478" i="30"/>
  <c r="C478" i="30"/>
  <c r="B478" i="30"/>
  <c r="F477" i="30"/>
  <c r="E477" i="30"/>
  <c r="D477" i="30"/>
  <c r="C477" i="30"/>
  <c r="B477" i="30"/>
  <c r="F476" i="30"/>
  <c r="E476" i="30"/>
  <c r="D476" i="30"/>
  <c r="C476" i="30"/>
  <c r="B476" i="30"/>
  <c r="F475" i="30"/>
  <c r="E475" i="30"/>
  <c r="D475" i="30"/>
  <c r="C475" i="30"/>
  <c r="B475" i="30"/>
  <c r="F474" i="30"/>
  <c r="E474" i="30"/>
  <c r="D474" i="30"/>
  <c r="C474" i="30"/>
  <c r="B474" i="30"/>
  <c r="F473" i="30"/>
  <c r="E473" i="30"/>
  <c r="D473" i="30"/>
  <c r="C473" i="30"/>
  <c r="B473" i="30"/>
  <c r="F472" i="30"/>
  <c r="E472" i="30"/>
  <c r="D472" i="30"/>
  <c r="C472" i="30"/>
  <c r="B472" i="30"/>
  <c r="F471" i="30"/>
  <c r="E471" i="30"/>
  <c r="D471" i="30"/>
  <c r="C471" i="30"/>
  <c r="B471" i="30"/>
  <c r="F470" i="30"/>
  <c r="E470" i="30"/>
  <c r="D470" i="30"/>
  <c r="C470" i="30"/>
  <c r="B470" i="30"/>
  <c r="F469" i="30"/>
  <c r="E469" i="30"/>
  <c r="D469" i="30"/>
  <c r="C469" i="30"/>
  <c r="B469" i="30"/>
  <c r="F468" i="30"/>
  <c r="E468" i="30"/>
  <c r="D468" i="30"/>
  <c r="C468" i="30"/>
  <c r="B468" i="30"/>
  <c r="F467" i="30"/>
  <c r="E467" i="30"/>
  <c r="D467" i="30"/>
  <c r="C467" i="30"/>
  <c r="B467" i="30"/>
  <c r="F466" i="30"/>
  <c r="E466" i="30"/>
  <c r="D466" i="30"/>
  <c r="C466" i="30"/>
  <c r="B466" i="30"/>
  <c r="F465" i="30"/>
  <c r="E465" i="30"/>
  <c r="D465" i="30"/>
  <c r="C465" i="30"/>
  <c r="B465" i="30"/>
  <c r="F464" i="30"/>
  <c r="E464" i="30"/>
  <c r="D464" i="30"/>
  <c r="C464" i="30"/>
  <c r="B464" i="30"/>
  <c r="F463" i="30"/>
  <c r="E463" i="30"/>
  <c r="D463" i="30"/>
  <c r="C463" i="30"/>
  <c r="B463" i="30"/>
  <c r="F462" i="30"/>
  <c r="E462" i="30"/>
  <c r="D462" i="30"/>
  <c r="C462" i="30"/>
  <c r="B462" i="30"/>
  <c r="F461" i="30"/>
  <c r="E461" i="30"/>
  <c r="D461" i="30"/>
  <c r="C461" i="30"/>
  <c r="B461" i="30"/>
  <c r="F460" i="30"/>
  <c r="E460" i="30"/>
  <c r="D460" i="30"/>
  <c r="C460" i="30"/>
  <c r="B460" i="30"/>
  <c r="F459" i="30"/>
  <c r="E459" i="30"/>
  <c r="D459" i="30"/>
  <c r="C459" i="30"/>
  <c r="B459" i="30"/>
  <c r="F458" i="30"/>
  <c r="E458" i="30"/>
  <c r="D458" i="30"/>
  <c r="C458" i="30"/>
  <c r="B458" i="30"/>
  <c r="F457" i="30"/>
  <c r="E457" i="30"/>
  <c r="D457" i="30"/>
  <c r="C457" i="30"/>
  <c r="B457" i="30"/>
  <c r="F456" i="30"/>
  <c r="E456" i="30"/>
  <c r="D456" i="30"/>
  <c r="C456" i="30"/>
  <c r="B456" i="30"/>
  <c r="F455" i="30"/>
  <c r="E455" i="30"/>
  <c r="D455" i="30"/>
  <c r="C455" i="30"/>
  <c r="B455" i="30"/>
  <c r="F454" i="30"/>
  <c r="E454" i="30"/>
  <c r="D454" i="30"/>
  <c r="C454" i="30"/>
  <c r="B454" i="30"/>
  <c r="F453" i="30"/>
  <c r="E453" i="30"/>
  <c r="D453" i="30"/>
  <c r="C453" i="30"/>
  <c r="B453" i="30"/>
  <c r="F452" i="30"/>
  <c r="E452" i="30"/>
  <c r="D452" i="30"/>
  <c r="C452" i="30"/>
  <c r="B452" i="30"/>
  <c r="F451" i="30"/>
  <c r="E451" i="30"/>
  <c r="D451" i="30"/>
  <c r="C451" i="30"/>
  <c r="B451" i="30"/>
  <c r="F450" i="30"/>
  <c r="E450" i="30"/>
  <c r="D450" i="30"/>
  <c r="C450" i="30"/>
  <c r="B450" i="30"/>
  <c r="F449" i="30"/>
  <c r="E449" i="30"/>
  <c r="D449" i="30"/>
  <c r="C449" i="30"/>
  <c r="B449" i="30"/>
  <c r="F448" i="30"/>
  <c r="E448" i="30"/>
  <c r="D448" i="30"/>
  <c r="C448" i="30"/>
  <c r="B448" i="30"/>
  <c r="F447" i="30"/>
  <c r="E447" i="30"/>
  <c r="D447" i="30"/>
  <c r="C447" i="30"/>
  <c r="B447" i="30"/>
  <c r="F446" i="30"/>
  <c r="E446" i="30"/>
  <c r="D446" i="30"/>
  <c r="C446" i="30"/>
  <c r="B446" i="30"/>
  <c r="F445" i="30"/>
  <c r="E445" i="30"/>
  <c r="D445" i="30"/>
  <c r="C445" i="30"/>
  <c r="B445" i="30"/>
  <c r="F444" i="30"/>
  <c r="E444" i="30"/>
  <c r="D444" i="30"/>
  <c r="C444" i="30"/>
  <c r="B444" i="30"/>
  <c r="F443" i="30"/>
  <c r="E443" i="30"/>
  <c r="D443" i="30"/>
  <c r="C443" i="30"/>
  <c r="B443" i="30"/>
  <c r="F442" i="30"/>
  <c r="E442" i="30"/>
  <c r="D442" i="30"/>
  <c r="C442" i="30"/>
  <c r="B442" i="30"/>
  <c r="F441" i="30"/>
  <c r="E441" i="30"/>
  <c r="D441" i="30"/>
  <c r="C441" i="30"/>
  <c r="B441" i="30"/>
  <c r="F440" i="30"/>
  <c r="E440" i="30"/>
  <c r="D440" i="30"/>
  <c r="C440" i="30"/>
  <c r="B440" i="30"/>
  <c r="F439" i="30"/>
  <c r="E439" i="30"/>
  <c r="D439" i="30"/>
  <c r="C439" i="30"/>
  <c r="B439" i="30"/>
  <c r="F438" i="30"/>
  <c r="E438" i="30"/>
  <c r="D438" i="30"/>
  <c r="C438" i="30"/>
  <c r="B438" i="30"/>
  <c r="F437" i="30"/>
  <c r="E437" i="30"/>
  <c r="D437" i="30"/>
  <c r="C437" i="30"/>
  <c r="B437" i="30"/>
  <c r="F436" i="30"/>
  <c r="E436" i="30"/>
  <c r="D436" i="30"/>
  <c r="C436" i="30"/>
  <c r="B436" i="30"/>
  <c r="F435" i="30"/>
  <c r="E435" i="30"/>
  <c r="D435" i="30"/>
  <c r="C435" i="30"/>
  <c r="B435" i="30"/>
  <c r="F434" i="30"/>
  <c r="E434" i="30"/>
  <c r="D434" i="30"/>
  <c r="C434" i="30"/>
  <c r="B434" i="30"/>
  <c r="F433" i="30"/>
  <c r="E433" i="30"/>
  <c r="D433" i="30"/>
  <c r="C433" i="30"/>
  <c r="B433" i="30"/>
  <c r="F432" i="30"/>
  <c r="E432" i="30"/>
  <c r="D432" i="30"/>
  <c r="C432" i="30"/>
  <c r="B432" i="30"/>
  <c r="F431" i="30"/>
  <c r="E431" i="30"/>
  <c r="D431" i="30"/>
  <c r="C431" i="30"/>
  <c r="B431" i="30"/>
  <c r="F430" i="30"/>
  <c r="E430" i="30"/>
  <c r="D430" i="30"/>
  <c r="C430" i="30"/>
  <c r="B430" i="30"/>
  <c r="F429" i="30"/>
  <c r="E429" i="30"/>
  <c r="D429" i="30"/>
  <c r="C429" i="30"/>
  <c r="B429" i="30"/>
  <c r="F428" i="30"/>
  <c r="E428" i="30"/>
  <c r="D428" i="30"/>
  <c r="C428" i="30"/>
  <c r="B428" i="30"/>
  <c r="F427" i="30"/>
  <c r="E427" i="30"/>
  <c r="D427" i="30"/>
  <c r="C427" i="30"/>
  <c r="B427" i="30"/>
  <c r="F426" i="30"/>
  <c r="E426" i="30"/>
  <c r="D426" i="30"/>
  <c r="C426" i="30"/>
  <c r="B426" i="30"/>
  <c r="F425" i="30"/>
  <c r="E425" i="30"/>
  <c r="D425" i="30"/>
  <c r="C425" i="30"/>
  <c r="B425" i="30"/>
  <c r="F424" i="30"/>
  <c r="E424" i="30"/>
  <c r="D424" i="30"/>
  <c r="C424" i="30"/>
  <c r="B424" i="30"/>
  <c r="F423" i="30"/>
  <c r="E423" i="30"/>
  <c r="D423" i="30"/>
  <c r="C423" i="30"/>
  <c r="B423" i="30"/>
  <c r="F422" i="30"/>
  <c r="E422" i="30"/>
  <c r="D422" i="30"/>
  <c r="C422" i="30"/>
  <c r="B422" i="30"/>
  <c r="F421" i="30"/>
  <c r="E421" i="30"/>
  <c r="D421" i="30"/>
  <c r="C421" i="30"/>
  <c r="B421" i="30"/>
  <c r="F420" i="30"/>
  <c r="E420" i="30"/>
  <c r="D420" i="30"/>
  <c r="C420" i="30"/>
  <c r="B420" i="30"/>
  <c r="F419" i="30"/>
  <c r="E419" i="30"/>
  <c r="D419" i="30"/>
  <c r="C419" i="30"/>
  <c r="B419" i="30"/>
  <c r="F418" i="30"/>
  <c r="E418" i="30"/>
  <c r="D418" i="30"/>
  <c r="C418" i="30"/>
  <c r="B418" i="30"/>
  <c r="F417" i="30"/>
  <c r="E417" i="30"/>
  <c r="D417" i="30"/>
  <c r="C417" i="30"/>
  <c r="B417" i="30"/>
  <c r="F416" i="30"/>
  <c r="E416" i="30"/>
  <c r="D416" i="30"/>
  <c r="C416" i="30"/>
  <c r="B416" i="30"/>
  <c r="F415" i="30"/>
  <c r="E415" i="30"/>
  <c r="D415" i="30"/>
  <c r="C415" i="30"/>
  <c r="B415" i="30"/>
  <c r="F414" i="30"/>
  <c r="E414" i="30"/>
  <c r="D414" i="30"/>
  <c r="C414" i="30"/>
  <c r="B414" i="30"/>
  <c r="F413" i="30"/>
  <c r="E413" i="30"/>
  <c r="D413" i="30"/>
  <c r="C413" i="30"/>
  <c r="B413" i="30"/>
  <c r="F412" i="30"/>
  <c r="E412" i="30"/>
  <c r="D412" i="30"/>
  <c r="C412" i="30"/>
  <c r="B412" i="30"/>
  <c r="F411" i="30"/>
  <c r="E411" i="30"/>
  <c r="D411" i="30"/>
  <c r="C411" i="30"/>
  <c r="B411" i="30"/>
  <c r="F410" i="30"/>
  <c r="E410" i="30"/>
  <c r="D410" i="30"/>
  <c r="C410" i="30"/>
  <c r="B410" i="30"/>
  <c r="F409" i="30"/>
  <c r="E409" i="30"/>
  <c r="D409" i="30"/>
  <c r="C409" i="30"/>
  <c r="B409" i="30"/>
  <c r="F408" i="30"/>
  <c r="E408" i="30"/>
  <c r="D408" i="30"/>
  <c r="C408" i="30"/>
  <c r="B408" i="30"/>
  <c r="F407" i="30"/>
  <c r="E407" i="30"/>
  <c r="D407" i="30"/>
  <c r="C407" i="30"/>
  <c r="B407" i="30"/>
  <c r="F406" i="30"/>
  <c r="E406" i="30"/>
  <c r="D406" i="30"/>
  <c r="C406" i="30"/>
  <c r="B406" i="30"/>
  <c r="F405" i="30"/>
  <c r="E405" i="30"/>
  <c r="D405" i="30"/>
  <c r="C405" i="30"/>
  <c r="B405" i="30"/>
  <c r="F404" i="30"/>
  <c r="E404" i="30"/>
  <c r="D404" i="30"/>
  <c r="C404" i="30"/>
  <c r="B404" i="30"/>
  <c r="F403" i="30"/>
  <c r="E403" i="30"/>
  <c r="D403" i="30"/>
  <c r="C403" i="30"/>
  <c r="B403" i="30"/>
  <c r="F402" i="30"/>
  <c r="E402" i="30"/>
  <c r="D402" i="30"/>
  <c r="C402" i="30"/>
  <c r="B402" i="30"/>
  <c r="F401" i="30"/>
  <c r="E401" i="30"/>
  <c r="D401" i="30"/>
  <c r="C401" i="30"/>
  <c r="B401" i="30"/>
  <c r="F400" i="30"/>
  <c r="E400" i="30"/>
  <c r="D400" i="30"/>
  <c r="C400" i="30"/>
  <c r="B400" i="30"/>
  <c r="F399" i="30"/>
  <c r="E399" i="30"/>
  <c r="D399" i="30"/>
  <c r="C399" i="30"/>
  <c r="B399" i="30"/>
  <c r="F398" i="30"/>
  <c r="E398" i="30"/>
  <c r="D398" i="30"/>
  <c r="C398" i="30"/>
  <c r="B398" i="30"/>
  <c r="F397" i="30"/>
  <c r="E397" i="30"/>
  <c r="D397" i="30"/>
  <c r="C397" i="30"/>
  <c r="B397" i="30"/>
  <c r="F396" i="30"/>
  <c r="E396" i="30"/>
  <c r="D396" i="30"/>
  <c r="C396" i="30"/>
  <c r="B396" i="30"/>
  <c r="F395" i="30"/>
  <c r="E395" i="30"/>
  <c r="D395" i="30"/>
  <c r="C395" i="30"/>
  <c r="B395" i="30"/>
  <c r="F394" i="30"/>
  <c r="E394" i="30"/>
  <c r="D394" i="30"/>
  <c r="C394" i="30"/>
  <c r="B394" i="30"/>
  <c r="F393" i="30"/>
  <c r="E393" i="30"/>
  <c r="D393" i="30"/>
  <c r="C393" i="30"/>
  <c r="B393" i="30"/>
  <c r="F392" i="30"/>
  <c r="E392" i="30"/>
  <c r="D392" i="30"/>
  <c r="C392" i="30"/>
  <c r="B392" i="30"/>
  <c r="F391" i="30"/>
  <c r="E391" i="30"/>
  <c r="D391" i="30"/>
  <c r="C391" i="30"/>
  <c r="B391" i="30"/>
  <c r="F390" i="30"/>
  <c r="E390" i="30"/>
  <c r="D390" i="30"/>
  <c r="C390" i="30"/>
  <c r="B390" i="30"/>
  <c r="F389" i="30"/>
  <c r="E389" i="30"/>
  <c r="D389" i="30"/>
  <c r="C389" i="30"/>
  <c r="B389" i="30"/>
  <c r="F388" i="30"/>
  <c r="E388" i="30"/>
  <c r="D388" i="30"/>
  <c r="C388" i="30"/>
  <c r="B388" i="30"/>
  <c r="F387" i="30"/>
  <c r="E387" i="30"/>
  <c r="D387" i="30"/>
  <c r="C387" i="30"/>
  <c r="B387" i="30"/>
  <c r="F386" i="30"/>
  <c r="E386" i="30"/>
  <c r="D386" i="30"/>
  <c r="C386" i="30"/>
  <c r="B386" i="30"/>
  <c r="F385" i="30"/>
  <c r="E385" i="30"/>
  <c r="D385" i="30"/>
  <c r="C385" i="30"/>
  <c r="B385" i="30"/>
  <c r="F384" i="30"/>
  <c r="E384" i="30"/>
  <c r="D384" i="30"/>
  <c r="C384" i="30"/>
  <c r="B384" i="30"/>
  <c r="F383" i="30"/>
  <c r="E383" i="30"/>
  <c r="D383" i="30"/>
  <c r="C383" i="30"/>
  <c r="B383" i="30"/>
  <c r="F382" i="30"/>
  <c r="E382" i="30"/>
  <c r="D382" i="30"/>
  <c r="C382" i="30"/>
  <c r="B382" i="30"/>
  <c r="F381" i="30"/>
  <c r="E381" i="30"/>
  <c r="D381" i="30"/>
  <c r="C381" i="30"/>
  <c r="B381" i="30"/>
  <c r="F380" i="30"/>
  <c r="E380" i="30"/>
  <c r="D380" i="30"/>
  <c r="C380" i="30"/>
  <c r="B380" i="30"/>
  <c r="F379" i="30"/>
  <c r="E379" i="30"/>
  <c r="D379" i="30"/>
  <c r="C379" i="30"/>
  <c r="B379" i="30"/>
  <c r="F378" i="30"/>
  <c r="E378" i="30"/>
  <c r="D378" i="30"/>
  <c r="C378" i="30"/>
  <c r="B378" i="30"/>
  <c r="F377" i="30"/>
  <c r="E377" i="30"/>
  <c r="D377" i="30"/>
  <c r="C377" i="30"/>
  <c r="B377" i="30"/>
  <c r="F376" i="30"/>
  <c r="E376" i="30"/>
  <c r="D376" i="30"/>
  <c r="C376" i="30"/>
  <c r="B376" i="30"/>
  <c r="F375" i="30"/>
  <c r="E375" i="30"/>
  <c r="D375" i="30"/>
  <c r="C375" i="30"/>
  <c r="B375" i="30"/>
  <c r="F374" i="30"/>
  <c r="E374" i="30"/>
  <c r="D374" i="30"/>
  <c r="C374" i="30"/>
  <c r="B374" i="30"/>
  <c r="F373" i="30"/>
  <c r="E373" i="30"/>
  <c r="D373" i="30"/>
  <c r="C373" i="30"/>
  <c r="B373" i="30"/>
  <c r="F372" i="30"/>
  <c r="E372" i="30"/>
  <c r="D372" i="30"/>
  <c r="C372" i="30"/>
  <c r="B372" i="30"/>
  <c r="F371" i="30"/>
  <c r="E371" i="30"/>
  <c r="D371" i="30"/>
  <c r="C371" i="30"/>
  <c r="B371" i="30"/>
  <c r="F370" i="30"/>
  <c r="E370" i="30"/>
  <c r="D370" i="30"/>
  <c r="C370" i="30"/>
  <c r="B370" i="30"/>
  <c r="F369" i="30"/>
  <c r="E369" i="30"/>
  <c r="D369" i="30"/>
  <c r="C369" i="30"/>
  <c r="B369" i="30"/>
  <c r="F368" i="30"/>
  <c r="E368" i="30"/>
  <c r="D368" i="30"/>
  <c r="C368" i="30"/>
  <c r="B368" i="30"/>
  <c r="F367" i="30"/>
  <c r="E367" i="30"/>
  <c r="D367" i="30"/>
  <c r="C367" i="30"/>
  <c r="B367" i="30"/>
  <c r="F366" i="30"/>
  <c r="E366" i="30"/>
  <c r="D366" i="30"/>
  <c r="C366" i="30"/>
  <c r="B366" i="30"/>
  <c r="F365" i="30"/>
  <c r="E365" i="30"/>
  <c r="D365" i="30"/>
  <c r="C365" i="30"/>
  <c r="B365" i="30"/>
  <c r="F364" i="30"/>
  <c r="E364" i="30"/>
  <c r="D364" i="30"/>
  <c r="C364" i="30"/>
  <c r="B364" i="30"/>
  <c r="F363" i="30"/>
  <c r="E363" i="30"/>
  <c r="D363" i="30"/>
  <c r="C363" i="30"/>
  <c r="B363" i="30"/>
  <c r="F362" i="30"/>
  <c r="E362" i="30"/>
  <c r="D362" i="30"/>
  <c r="C362" i="30"/>
  <c r="B362" i="30"/>
  <c r="F361" i="30"/>
  <c r="E361" i="30"/>
  <c r="D361" i="30"/>
  <c r="C361" i="30"/>
  <c r="B361" i="30"/>
  <c r="F360" i="30"/>
  <c r="E360" i="30"/>
  <c r="D360" i="30"/>
  <c r="C360" i="30"/>
  <c r="B360" i="30"/>
  <c r="F359" i="30"/>
  <c r="E359" i="30"/>
  <c r="D359" i="30"/>
  <c r="C359" i="30"/>
  <c r="B359" i="30"/>
  <c r="F358" i="30"/>
  <c r="E358" i="30"/>
  <c r="D358" i="30"/>
  <c r="C358" i="30"/>
  <c r="B358" i="30"/>
  <c r="F357" i="30"/>
  <c r="E357" i="30"/>
  <c r="D357" i="30"/>
  <c r="C357" i="30"/>
  <c r="B357" i="30"/>
  <c r="F356" i="30"/>
  <c r="E356" i="30"/>
  <c r="D356" i="30"/>
  <c r="C356" i="30"/>
  <c r="B356" i="30"/>
  <c r="F355" i="30"/>
  <c r="E355" i="30"/>
  <c r="D355" i="30"/>
  <c r="C355" i="30"/>
  <c r="B355" i="30"/>
  <c r="F354" i="30"/>
  <c r="E354" i="30"/>
  <c r="D354" i="30"/>
  <c r="C354" i="30"/>
  <c r="B354" i="30"/>
  <c r="F353" i="30"/>
  <c r="E353" i="30"/>
  <c r="D353" i="30"/>
  <c r="C353" i="30"/>
  <c r="B353" i="30"/>
  <c r="F352" i="30"/>
  <c r="E352" i="30"/>
  <c r="D352" i="30"/>
  <c r="C352" i="30"/>
  <c r="B352" i="30"/>
  <c r="F351" i="30"/>
  <c r="E351" i="30"/>
  <c r="D351" i="30"/>
  <c r="C351" i="30"/>
  <c r="B351" i="30"/>
  <c r="F350" i="30"/>
  <c r="E350" i="30"/>
  <c r="D350" i="30"/>
  <c r="C350" i="30"/>
  <c r="B350" i="30"/>
  <c r="F349" i="30"/>
  <c r="E349" i="30"/>
  <c r="D349" i="30"/>
  <c r="C349" i="30"/>
  <c r="B349" i="30"/>
  <c r="F348" i="30"/>
  <c r="E348" i="30"/>
  <c r="D348" i="30"/>
  <c r="C348" i="30"/>
  <c r="B348" i="30"/>
  <c r="F347" i="30"/>
  <c r="E347" i="30"/>
  <c r="D347" i="30"/>
  <c r="C347" i="30"/>
  <c r="B347" i="30"/>
  <c r="F346" i="30"/>
  <c r="E346" i="30"/>
  <c r="D346" i="30"/>
  <c r="C346" i="30"/>
  <c r="B346" i="30"/>
  <c r="F345" i="30"/>
  <c r="E345" i="30"/>
  <c r="D345" i="30"/>
  <c r="C345" i="30"/>
  <c r="B345" i="30"/>
  <c r="F344" i="30"/>
  <c r="E344" i="30"/>
  <c r="D344" i="30"/>
  <c r="C344" i="30"/>
  <c r="B344" i="30"/>
  <c r="F343" i="30"/>
  <c r="E343" i="30"/>
  <c r="D343" i="30"/>
  <c r="C343" i="30"/>
  <c r="B343" i="30"/>
  <c r="F342" i="30"/>
  <c r="E342" i="30"/>
  <c r="D342" i="30"/>
  <c r="C342" i="30"/>
  <c r="B342" i="30"/>
  <c r="F341" i="30"/>
  <c r="E341" i="30"/>
  <c r="D341" i="30"/>
  <c r="C341" i="30"/>
  <c r="B341" i="30"/>
  <c r="F340" i="30"/>
  <c r="E340" i="30"/>
  <c r="D340" i="30"/>
  <c r="C340" i="30"/>
  <c r="B340" i="30"/>
  <c r="F339" i="30"/>
  <c r="E339" i="30"/>
  <c r="D339" i="30"/>
  <c r="C339" i="30"/>
  <c r="B339" i="30"/>
  <c r="F338" i="30"/>
  <c r="E338" i="30"/>
  <c r="D338" i="30"/>
  <c r="C338" i="30"/>
  <c r="B338" i="30"/>
  <c r="F337" i="30"/>
  <c r="E337" i="30"/>
  <c r="D337" i="30"/>
  <c r="C337" i="30"/>
  <c r="B337" i="30"/>
  <c r="F336" i="30"/>
  <c r="E336" i="30"/>
  <c r="D336" i="30"/>
  <c r="C336" i="30"/>
  <c r="B336" i="30"/>
  <c r="F335" i="30"/>
  <c r="E335" i="30"/>
  <c r="D335" i="30"/>
  <c r="C335" i="30"/>
  <c r="B335" i="30"/>
  <c r="F334" i="30"/>
  <c r="E334" i="30"/>
  <c r="D334" i="30"/>
  <c r="C334" i="30"/>
  <c r="B334" i="30"/>
  <c r="F333" i="30"/>
  <c r="E333" i="30"/>
  <c r="D333" i="30"/>
  <c r="C333" i="30"/>
  <c r="B333" i="30"/>
  <c r="F332" i="30"/>
  <c r="E332" i="30"/>
  <c r="D332" i="30"/>
  <c r="C332" i="30"/>
  <c r="B332" i="30"/>
  <c r="F331" i="30"/>
  <c r="E331" i="30"/>
  <c r="D331" i="30"/>
  <c r="C331" i="30"/>
  <c r="B331" i="30"/>
  <c r="F330" i="30"/>
  <c r="E330" i="30"/>
  <c r="D330" i="30"/>
  <c r="C330" i="30"/>
  <c r="B330" i="30"/>
  <c r="F329" i="30"/>
  <c r="E329" i="30"/>
  <c r="D329" i="30"/>
  <c r="C329" i="30"/>
  <c r="B329" i="30"/>
  <c r="F328" i="30"/>
  <c r="E328" i="30"/>
  <c r="D328" i="30"/>
  <c r="C328" i="30"/>
  <c r="B328" i="30"/>
  <c r="F327" i="30"/>
  <c r="E327" i="30"/>
  <c r="D327" i="30"/>
  <c r="C327" i="30"/>
  <c r="B327" i="30"/>
  <c r="F326" i="30"/>
  <c r="E326" i="30"/>
  <c r="D326" i="30"/>
  <c r="C326" i="30"/>
  <c r="B326" i="30"/>
  <c r="F325" i="30"/>
  <c r="E325" i="30"/>
  <c r="D325" i="30"/>
  <c r="C325" i="30"/>
  <c r="B325" i="30"/>
  <c r="F324" i="30"/>
  <c r="E324" i="30"/>
  <c r="D324" i="30"/>
  <c r="C324" i="30"/>
  <c r="B324" i="30"/>
  <c r="F323" i="30"/>
  <c r="E323" i="30"/>
  <c r="D323" i="30"/>
  <c r="C323" i="30"/>
  <c r="B323" i="30"/>
  <c r="F322" i="30"/>
  <c r="E322" i="30"/>
  <c r="D322" i="30"/>
  <c r="C322" i="30"/>
  <c r="B322" i="30"/>
  <c r="F321" i="30"/>
  <c r="E321" i="30"/>
  <c r="D321" i="30"/>
  <c r="C321" i="30"/>
  <c r="B321" i="30"/>
  <c r="F320" i="30"/>
  <c r="E320" i="30"/>
  <c r="D320" i="30"/>
  <c r="C320" i="30"/>
  <c r="B320" i="30"/>
  <c r="F319" i="30"/>
  <c r="E319" i="30"/>
  <c r="D319" i="30"/>
  <c r="C319" i="30"/>
  <c r="B319" i="30"/>
  <c r="F318" i="30"/>
  <c r="E318" i="30"/>
  <c r="D318" i="30"/>
  <c r="C318" i="30"/>
  <c r="B318" i="30"/>
  <c r="F317" i="30"/>
  <c r="E317" i="30"/>
  <c r="D317" i="30"/>
  <c r="C317" i="30"/>
  <c r="B317" i="30"/>
  <c r="F316" i="30"/>
  <c r="E316" i="30"/>
  <c r="D316" i="30"/>
  <c r="C316" i="30"/>
  <c r="B316" i="30"/>
  <c r="F315" i="30"/>
  <c r="E315" i="30"/>
  <c r="D315" i="30"/>
  <c r="C315" i="30"/>
  <c r="B315" i="30"/>
  <c r="F314" i="30"/>
  <c r="E314" i="30"/>
  <c r="D314" i="30"/>
  <c r="C314" i="30"/>
  <c r="B314" i="30"/>
  <c r="F313" i="30"/>
  <c r="E313" i="30"/>
  <c r="D313" i="30"/>
  <c r="C313" i="30"/>
  <c r="B313" i="30"/>
  <c r="F312" i="30"/>
  <c r="E312" i="30"/>
  <c r="D312" i="30"/>
  <c r="C312" i="30"/>
  <c r="B312" i="30"/>
  <c r="F311" i="30"/>
  <c r="E311" i="30"/>
  <c r="D311" i="30"/>
  <c r="C311" i="30"/>
  <c r="B311" i="30"/>
  <c r="F310" i="30"/>
  <c r="E310" i="30"/>
  <c r="D310" i="30"/>
  <c r="C310" i="30"/>
  <c r="B310" i="30"/>
  <c r="F309" i="30"/>
  <c r="E309" i="30"/>
  <c r="D309" i="30"/>
  <c r="C309" i="30"/>
  <c r="B309" i="30"/>
  <c r="F308" i="30"/>
  <c r="E308" i="30"/>
  <c r="D308" i="30"/>
  <c r="C308" i="30"/>
  <c r="B308" i="30"/>
  <c r="F307" i="30"/>
  <c r="E307" i="30"/>
  <c r="D307" i="30"/>
  <c r="C307" i="30"/>
  <c r="B307" i="30"/>
  <c r="F306" i="30"/>
  <c r="E306" i="30"/>
  <c r="D306" i="30"/>
  <c r="C306" i="30"/>
  <c r="B306" i="30"/>
  <c r="F305" i="30"/>
  <c r="E305" i="30"/>
  <c r="D305" i="30"/>
  <c r="C305" i="30"/>
  <c r="B305" i="30"/>
  <c r="F304" i="30"/>
  <c r="E304" i="30"/>
  <c r="D304" i="30"/>
  <c r="C304" i="30"/>
  <c r="B304" i="30"/>
  <c r="F303" i="30"/>
  <c r="E303" i="30"/>
  <c r="D303" i="30"/>
  <c r="C303" i="30"/>
  <c r="B303" i="30"/>
  <c r="F302" i="30"/>
  <c r="E302" i="30"/>
  <c r="D302" i="30"/>
  <c r="C302" i="30"/>
  <c r="B302" i="30"/>
  <c r="F301" i="30"/>
  <c r="E301" i="30"/>
  <c r="D301" i="30"/>
  <c r="C301" i="30"/>
  <c r="B301" i="30"/>
  <c r="F300" i="30"/>
  <c r="E300" i="30"/>
  <c r="D300" i="30"/>
  <c r="C300" i="30"/>
  <c r="B300" i="30"/>
  <c r="F299" i="30"/>
  <c r="E299" i="30"/>
  <c r="D299" i="30"/>
  <c r="C299" i="30"/>
  <c r="B299" i="30"/>
  <c r="F298" i="30"/>
  <c r="E298" i="30"/>
  <c r="D298" i="30"/>
  <c r="C298" i="30"/>
  <c r="B298" i="30"/>
  <c r="F297" i="30"/>
  <c r="E297" i="30"/>
  <c r="D297" i="30"/>
  <c r="C297" i="30"/>
  <c r="B297" i="30"/>
  <c r="F296" i="30"/>
  <c r="E296" i="30"/>
  <c r="D296" i="30"/>
  <c r="C296" i="30"/>
  <c r="B296" i="30"/>
  <c r="F295" i="30"/>
  <c r="E295" i="30"/>
  <c r="D295" i="30"/>
  <c r="C295" i="30"/>
  <c r="B295" i="30"/>
  <c r="F294" i="30"/>
  <c r="E294" i="30"/>
  <c r="D294" i="30"/>
  <c r="C294" i="30"/>
  <c r="B294" i="30"/>
  <c r="F293" i="30"/>
  <c r="E293" i="30"/>
  <c r="D293" i="30"/>
  <c r="C293" i="30"/>
  <c r="B293" i="30"/>
  <c r="F292" i="30"/>
  <c r="E292" i="30"/>
  <c r="D292" i="30"/>
  <c r="C292" i="30"/>
  <c r="B292" i="30"/>
  <c r="F291" i="30"/>
  <c r="E291" i="30"/>
  <c r="D291" i="30"/>
  <c r="C291" i="30"/>
  <c r="B291" i="30"/>
  <c r="F290" i="30"/>
  <c r="E290" i="30"/>
  <c r="D290" i="30"/>
  <c r="C290" i="30"/>
  <c r="B290" i="30"/>
  <c r="F289" i="30"/>
  <c r="E289" i="30"/>
  <c r="D289" i="30"/>
  <c r="C289" i="30"/>
  <c r="B289" i="30"/>
  <c r="F288" i="30"/>
  <c r="E288" i="30"/>
  <c r="D288" i="30"/>
  <c r="C288" i="30"/>
  <c r="B288" i="30"/>
  <c r="F287" i="30"/>
  <c r="E287" i="30"/>
  <c r="D287" i="30"/>
  <c r="C287" i="30"/>
  <c r="B287" i="30"/>
  <c r="F286" i="30"/>
  <c r="E286" i="30"/>
  <c r="D286" i="30"/>
  <c r="C286" i="30"/>
  <c r="B286" i="30"/>
  <c r="F285" i="30"/>
  <c r="E285" i="30"/>
  <c r="D285" i="30"/>
  <c r="C285" i="30"/>
  <c r="B285" i="30"/>
  <c r="F284" i="30"/>
  <c r="E284" i="30"/>
  <c r="D284" i="30"/>
  <c r="C284" i="30"/>
  <c r="B284" i="30"/>
  <c r="F283" i="30"/>
  <c r="E283" i="30"/>
  <c r="D283" i="30"/>
  <c r="C283" i="30"/>
  <c r="B283" i="30"/>
  <c r="F282" i="30"/>
  <c r="E282" i="30"/>
  <c r="D282" i="30"/>
  <c r="C282" i="30"/>
  <c r="B282" i="30"/>
  <c r="F281" i="30"/>
  <c r="E281" i="30"/>
  <c r="D281" i="30"/>
  <c r="C281" i="30"/>
  <c r="B281" i="30"/>
  <c r="F280" i="30"/>
  <c r="E280" i="30"/>
  <c r="D280" i="30"/>
  <c r="C280" i="30"/>
  <c r="B280" i="30"/>
  <c r="F279" i="30"/>
  <c r="E279" i="30"/>
  <c r="D279" i="30"/>
  <c r="C279" i="30"/>
  <c r="B279" i="30"/>
  <c r="F278" i="30"/>
  <c r="E278" i="30"/>
  <c r="D278" i="30"/>
  <c r="C278" i="30"/>
  <c r="B278" i="30"/>
  <c r="F277" i="30"/>
  <c r="E277" i="30"/>
  <c r="D277" i="30"/>
  <c r="C277" i="30"/>
  <c r="B277" i="30"/>
  <c r="F276" i="30"/>
  <c r="E276" i="30"/>
  <c r="D276" i="30"/>
  <c r="C276" i="30"/>
  <c r="B276" i="30"/>
  <c r="F275" i="30"/>
  <c r="E275" i="30"/>
  <c r="D275" i="30"/>
  <c r="C275" i="30"/>
  <c r="B275" i="30"/>
  <c r="F274" i="30"/>
  <c r="E274" i="30"/>
  <c r="D274" i="30"/>
  <c r="C274" i="30"/>
  <c r="B274" i="30"/>
  <c r="F273" i="30"/>
  <c r="E273" i="30"/>
  <c r="D273" i="30"/>
  <c r="C273" i="30"/>
  <c r="B273" i="30"/>
  <c r="F272" i="30"/>
  <c r="E272" i="30"/>
  <c r="D272" i="30"/>
  <c r="C272" i="30"/>
  <c r="B272" i="30"/>
  <c r="F271" i="30"/>
  <c r="E271" i="30"/>
  <c r="D271" i="30"/>
  <c r="C271" i="30"/>
  <c r="B271" i="30"/>
  <c r="F270" i="30"/>
  <c r="E270" i="30"/>
  <c r="D270" i="30"/>
  <c r="C270" i="30"/>
  <c r="B270" i="30"/>
  <c r="F269" i="30"/>
  <c r="E269" i="30"/>
  <c r="D269" i="30"/>
  <c r="C269" i="30"/>
  <c r="B269" i="30"/>
  <c r="F268" i="30"/>
  <c r="E268" i="30"/>
  <c r="D268" i="30"/>
  <c r="C268" i="30"/>
  <c r="B268" i="30"/>
  <c r="F267" i="30"/>
  <c r="E267" i="30"/>
  <c r="D267" i="30"/>
  <c r="C267" i="30"/>
  <c r="B267" i="30"/>
  <c r="F266" i="30"/>
  <c r="E266" i="30"/>
  <c r="D266" i="30"/>
  <c r="C266" i="30"/>
  <c r="B266" i="30"/>
  <c r="F265" i="30"/>
  <c r="E265" i="30"/>
  <c r="D265" i="30"/>
  <c r="C265" i="30"/>
  <c r="B265" i="30"/>
  <c r="F264" i="30"/>
  <c r="E264" i="30"/>
  <c r="D264" i="30"/>
  <c r="C264" i="30"/>
  <c r="B264" i="30"/>
  <c r="F263" i="30"/>
  <c r="E263" i="30"/>
  <c r="D263" i="30"/>
  <c r="C263" i="30"/>
  <c r="B263" i="30"/>
  <c r="F262" i="30"/>
  <c r="E262" i="30"/>
  <c r="D262" i="30"/>
  <c r="C262" i="30"/>
  <c r="B262" i="30"/>
  <c r="F261" i="30"/>
  <c r="E261" i="30"/>
  <c r="D261" i="30"/>
  <c r="C261" i="30"/>
  <c r="B261" i="30"/>
  <c r="F260" i="30"/>
  <c r="E260" i="30"/>
  <c r="D260" i="30"/>
  <c r="C260" i="30"/>
  <c r="B260" i="30"/>
  <c r="F259" i="30"/>
  <c r="E259" i="30"/>
  <c r="D259" i="30"/>
  <c r="C259" i="30"/>
  <c r="B259" i="30"/>
  <c r="F258" i="30"/>
  <c r="E258" i="30"/>
  <c r="D258" i="30"/>
  <c r="C258" i="30"/>
  <c r="B258" i="30"/>
  <c r="F257" i="30"/>
  <c r="E257" i="30"/>
  <c r="D257" i="30"/>
  <c r="C257" i="30"/>
  <c r="B257" i="30"/>
  <c r="F256" i="30"/>
  <c r="E256" i="30"/>
  <c r="D256" i="30"/>
  <c r="C256" i="30"/>
  <c r="B256" i="30"/>
  <c r="F255" i="30"/>
  <c r="E255" i="30"/>
  <c r="D255" i="30"/>
  <c r="C255" i="30"/>
  <c r="B255" i="30"/>
  <c r="F254" i="30"/>
  <c r="E254" i="30"/>
  <c r="D254" i="30"/>
  <c r="C254" i="30"/>
  <c r="B254" i="30"/>
  <c r="F253" i="30"/>
  <c r="E253" i="30"/>
  <c r="D253" i="30"/>
  <c r="C253" i="30"/>
  <c r="B253" i="30"/>
  <c r="F252" i="30"/>
  <c r="E252" i="30"/>
  <c r="D252" i="30"/>
  <c r="C252" i="30"/>
  <c r="B252" i="30"/>
  <c r="F251" i="30"/>
  <c r="E251" i="30"/>
  <c r="D251" i="30"/>
  <c r="C251" i="30"/>
  <c r="B251" i="30"/>
  <c r="F250" i="30"/>
  <c r="E250" i="30"/>
  <c r="D250" i="30"/>
  <c r="C250" i="30"/>
  <c r="B250" i="30"/>
  <c r="F249" i="30"/>
  <c r="E249" i="30"/>
  <c r="D249" i="30"/>
  <c r="C249" i="30"/>
  <c r="B249" i="30"/>
  <c r="F248" i="30"/>
  <c r="E248" i="30"/>
  <c r="D248" i="30"/>
  <c r="C248" i="30"/>
  <c r="B248" i="30"/>
  <c r="F247" i="30"/>
  <c r="E247" i="30"/>
  <c r="D247" i="30"/>
  <c r="C247" i="30"/>
  <c r="B247" i="30"/>
  <c r="F246" i="30"/>
  <c r="E246" i="30"/>
  <c r="D246" i="30"/>
  <c r="C246" i="30"/>
  <c r="B246" i="30"/>
  <c r="F245" i="30"/>
  <c r="E245" i="30"/>
  <c r="D245" i="30"/>
  <c r="C245" i="30"/>
  <c r="B245" i="30"/>
  <c r="F244" i="30"/>
  <c r="E244" i="30"/>
  <c r="D244" i="30"/>
  <c r="C244" i="30"/>
  <c r="B244" i="30"/>
  <c r="F243" i="30"/>
  <c r="E243" i="30"/>
  <c r="D243" i="30"/>
  <c r="C243" i="30"/>
  <c r="B243" i="30"/>
  <c r="F242" i="30"/>
  <c r="E242" i="30"/>
  <c r="D242" i="30"/>
  <c r="C242" i="30"/>
  <c r="B242" i="30"/>
  <c r="F241" i="30"/>
  <c r="E241" i="30"/>
  <c r="D241" i="30"/>
  <c r="C241" i="30"/>
  <c r="B241" i="30"/>
  <c r="F240" i="30"/>
  <c r="E240" i="30"/>
  <c r="D240" i="30"/>
  <c r="C240" i="30"/>
  <c r="B240" i="30"/>
  <c r="F239" i="30"/>
  <c r="E239" i="30"/>
  <c r="D239" i="30"/>
  <c r="C239" i="30"/>
  <c r="B239" i="30"/>
  <c r="F238" i="30"/>
  <c r="E238" i="30"/>
  <c r="D238" i="30"/>
  <c r="C238" i="30"/>
  <c r="B238" i="30"/>
  <c r="F237" i="30"/>
  <c r="E237" i="30"/>
  <c r="D237" i="30"/>
  <c r="C237" i="30"/>
  <c r="B237" i="30"/>
  <c r="F236" i="30"/>
  <c r="E236" i="30"/>
  <c r="D236" i="30"/>
  <c r="C236" i="30"/>
  <c r="B236" i="30"/>
  <c r="F235" i="30"/>
  <c r="E235" i="30"/>
  <c r="D235" i="30"/>
  <c r="C235" i="30"/>
  <c r="B235" i="30"/>
  <c r="F234" i="30"/>
  <c r="E234" i="30"/>
  <c r="D234" i="30"/>
  <c r="C234" i="30"/>
  <c r="B234" i="30"/>
  <c r="F233" i="30"/>
  <c r="E233" i="30"/>
  <c r="D233" i="30"/>
  <c r="C233" i="30"/>
  <c r="B233" i="30"/>
  <c r="F232" i="30"/>
  <c r="E232" i="30"/>
  <c r="D232" i="30"/>
  <c r="C232" i="30"/>
  <c r="B232" i="30"/>
  <c r="F231" i="30"/>
  <c r="E231" i="30"/>
  <c r="D231" i="30"/>
  <c r="C231" i="30"/>
  <c r="B231" i="30"/>
  <c r="F230" i="30"/>
  <c r="E230" i="30"/>
  <c r="D230" i="30"/>
  <c r="C230" i="30"/>
  <c r="B230" i="30"/>
  <c r="F229" i="30"/>
  <c r="E229" i="30"/>
  <c r="D229" i="30"/>
  <c r="C229" i="30"/>
  <c r="B229" i="30"/>
  <c r="F228" i="30"/>
  <c r="E228" i="30"/>
  <c r="D228" i="30"/>
  <c r="C228" i="30"/>
  <c r="B228" i="30"/>
  <c r="F227" i="30"/>
  <c r="E227" i="30"/>
  <c r="D227" i="30"/>
  <c r="C227" i="30"/>
  <c r="B227" i="30"/>
  <c r="F226" i="30"/>
  <c r="E226" i="30"/>
  <c r="D226" i="30"/>
  <c r="C226" i="30"/>
  <c r="B226" i="30"/>
  <c r="F225" i="30"/>
  <c r="E225" i="30"/>
  <c r="D225" i="30"/>
  <c r="C225" i="30"/>
  <c r="B225" i="30"/>
  <c r="F224" i="30"/>
  <c r="E224" i="30"/>
  <c r="D224" i="30"/>
  <c r="C224" i="30"/>
  <c r="B224" i="30"/>
  <c r="F223" i="30"/>
  <c r="E223" i="30"/>
  <c r="D223" i="30"/>
  <c r="C223" i="30"/>
  <c r="B223" i="30"/>
  <c r="F222" i="30"/>
  <c r="E222" i="30"/>
  <c r="D222" i="30"/>
  <c r="C222" i="30"/>
  <c r="B222" i="30"/>
  <c r="F221" i="30"/>
  <c r="E221" i="30"/>
  <c r="D221" i="30"/>
  <c r="C221" i="30"/>
  <c r="B221" i="30"/>
  <c r="F220" i="30"/>
  <c r="E220" i="30"/>
  <c r="D220" i="30"/>
  <c r="C220" i="30"/>
  <c r="B220" i="30"/>
  <c r="F219" i="30"/>
  <c r="E219" i="30"/>
  <c r="D219" i="30"/>
  <c r="C219" i="30"/>
  <c r="B219" i="30"/>
  <c r="F218" i="30"/>
  <c r="E218" i="30"/>
  <c r="D218" i="30"/>
  <c r="C218" i="30"/>
  <c r="B218" i="30"/>
  <c r="F217" i="30"/>
  <c r="E217" i="30"/>
  <c r="D217" i="30"/>
  <c r="C217" i="30"/>
  <c r="B217" i="30"/>
  <c r="F216" i="30"/>
  <c r="E216" i="30"/>
  <c r="D216" i="30"/>
  <c r="C216" i="30"/>
  <c r="B216" i="30"/>
  <c r="F215" i="30"/>
  <c r="E215" i="30"/>
  <c r="D215" i="30"/>
  <c r="C215" i="30"/>
  <c r="B215" i="30"/>
  <c r="F214" i="30"/>
  <c r="E214" i="30"/>
  <c r="D214" i="30"/>
  <c r="C214" i="30"/>
  <c r="B214" i="30"/>
  <c r="F213" i="30"/>
  <c r="E213" i="30"/>
  <c r="D213" i="30"/>
  <c r="C213" i="30"/>
  <c r="B213" i="30"/>
  <c r="F212" i="30"/>
  <c r="E212" i="30"/>
  <c r="D212" i="30"/>
  <c r="C212" i="30"/>
  <c r="B212" i="30"/>
  <c r="F211" i="30"/>
  <c r="E211" i="30"/>
  <c r="D211" i="30"/>
  <c r="C211" i="30"/>
  <c r="B211" i="30"/>
  <c r="F210" i="30"/>
  <c r="E210" i="30"/>
  <c r="D210" i="30"/>
  <c r="C210" i="30"/>
  <c r="B210" i="30"/>
  <c r="F209" i="30"/>
  <c r="E209" i="30"/>
  <c r="D209" i="30"/>
  <c r="C209" i="30"/>
  <c r="B209" i="30"/>
  <c r="F208" i="30"/>
  <c r="E208" i="30"/>
  <c r="D208" i="30"/>
  <c r="C208" i="30"/>
  <c r="B208" i="30"/>
  <c r="F207" i="30"/>
  <c r="E207" i="30"/>
  <c r="D207" i="30"/>
  <c r="C207" i="30"/>
  <c r="B207" i="30"/>
  <c r="F206" i="30"/>
  <c r="E206" i="30"/>
  <c r="D206" i="30"/>
  <c r="C206" i="30"/>
  <c r="B206" i="30"/>
  <c r="F205" i="30"/>
  <c r="E205" i="30"/>
  <c r="D205" i="30"/>
  <c r="C205" i="30"/>
  <c r="B205" i="30"/>
  <c r="F204" i="30"/>
  <c r="E204" i="30"/>
  <c r="D204" i="30"/>
  <c r="C204" i="30"/>
  <c r="B204" i="30"/>
  <c r="F203" i="30"/>
  <c r="E203" i="30"/>
  <c r="D203" i="30"/>
  <c r="C203" i="30"/>
  <c r="B203" i="30"/>
  <c r="F202" i="30"/>
  <c r="E202" i="30"/>
  <c r="D202" i="30"/>
  <c r="C202" i="30"/>
  <c r="B202" i="30"/>
  <c r="F201" i="30"/>
  <c r="E201" i="30"/>
  <c r="D201" i="30"/>
  <c r="C201" i="30"/>
  <c r="B201" i="30"/>
  <c r="F200" i="30"/>
  <c r="E200" i="30"/>
  <c r="D200" i="30"/>
  <c r="C200" i="30"/>
  <c r="B200" i="30"/>
  <c r="F199" i="30"/>
  <c r="E199" i="30"/>
  <c r="D199" i="30"/>
  <c r="C199" i="30"/>
  <c r="B199" i="30"/>
  <c r="F198" i="30"/>
  <c r="E198" i="30"/>
  <c r="D198" i="30"/>
  <c r="C198" i="30"/>
  <c r="B198" i="30"/>
  <c r="F197" i="30"/>
  <c r="E197" i="30"/>
  <c r="D197" i="30"/>
  <c r="C197" i="30"/>
  <c r="B197" i="30"/>
  <c r="F196" i="30"/>
  <c r="E196" i="30"/>
  <c r="D196" i="30"/>
  <c r="C196" i="30"/>
  <c r="B196" i="30"/>
  <c r="F195" i="30"/>
  <c r="E195" i="30"/>
  <c r="D195" i="30"/>
  <c r="C195" i="30"/>
  <c r="B195" i="30"/>
  <c r="F194" i="30"/>
  <c r="E194" i="30"/>
  <c r="D194" i="30"/>
  <c r="C194" i="30"/>
  <c r="B194" i="30"/>
  <c r="F193" i="30"/>
  <c r="E193" i="30"/>
  <c r="D193" i="30"/>
  <c r="C193" i="30"/>
  <c r="B193" i="30"/>
  <c r="F192" i="30"/>
  <c r="E192" i="30"/>
  <c r="D192" i="30"/>
  <c r="C192" i="30"/>
  <c r="B192" i="30"/>
  <c r="F191" i="30"/>
  <c r="E191" i="30"/>
  <c r="D191" i="30"/>
  <c r="C191" i="30"/>
  <c r="B191" i="30"/>
  <c r="F190" i="30"/>
  <c r="E190" i="30"/>
  <c r="D190" i="30"/>
  <c r="C190" i="30"/>
  <c r="B190" i="30"/>
  <c r="F189" i="30"/>
  <c r="E189" i="30"/>
  <c r="D189" i="30"/>
  <c r="C189" i="30"/>
  <c r="B189" i="30"/>
  <c r="F188" i="30"/>
  <c r="E188" i="30"/>
  <c r="D188" i="30"/>
  <c r="C188" i="30"/>
  <c r="B188" i="30"/>
  <c r="F187" i="30"/>
  <c r="E187" i="30"/>
  <c r="D187" i="30"/>
  <c r="C187" i="30"/>
  <c r="B187" i="30"/>
  <c r="F186" i="30"/>
  <c r="E186" i="30"/>
  <c r="D186" i="30"/>
  <c r="C186" i="30"/>
  <c r="B186" i="30"/>
  <c r="F185" i="30"/>
  <c r="E185" i="30"/>
  <c r="D185" i="30"/>
  <c r="C185" i="30"/>
  <c r="B185" i="30"/>
  <c r="F184" i="30"/>
  <c r="E184" i="30"/>
  <c r="D184" i="30"/>
  <c r="C184" i="30"/>
  <c r="B184" i="30"/>
  <c r="F183" i="30"/>
  <c r="E183" i="30"/>
  <c r="D183" i="30"/>
  <c r="C183" i="30"/>
  <c r="B183" i="30"/>
  <c r="F182" i="30"/>
  <c r="E182" i="30"/>
  <c r="D182" i="30"/>
  <c r="C182" i="30"/>
  <c r="B182" i="30"/>
  <c r="F181" i="30"/>
  <c r="E181" i="30"/>
  <c r="D181" i="30"/>
  <c r="C181" i="30"/>
  <c r="B181" i="30"/>
  <c r="F180" i="30"/>
  <c r="E180" i="30"/>
  <c r="D180" i="30"/>
  <c r="C180" i="30"/>
  <c r="B180" i="30"/>
  <c r="F179" i="30"/>
  <c r="E179" i="30"/>
  <c r="D179" i="30"/>
  <c r="C179" i="30"/>
  <c r="B179" i="30"/>
  <c r="F178" i="30"/>
  <c r="E178" i="30"/>
  <c r="D178" i="30"/>
  <c r="C178" i="30"/>
  <c r="B178" i="30"/>
  <c r="F177" i="30"/>
  <c r="E177" i="30"/>
  <c r="D177" i="30"/>
  <c r="C177" i="30"/>
  <c r="B177" i="30"/>
  <c r="F176" i="30"/>
  <c r="E176" i="30"/>
  <c r="D176" i="30"/>
  <c r="C176" i="30"/>
  <c r="B176" i="30"/>
  <c r="F175" i="30"/>
  <c r="E175" i="30"/>
  <c r="D175" i="30"/>
  <c r="C175" i="30"/>
  <c r="B175" i="30"/>
  <c r="F174" i="30"/>
  <c r="E174" i="30"/>
  <c r="D174" i="30"/>
  <c r="C174" i="30"/>
  <c r="B174" i="30"/>
  <c r="F173" i="30"/>
  <c r="E173" i="30"/>
  <c r="D173" i="30"/>
  <c r="C173" i="30"/>
  <c r="B173" i="30"/>
  <c r="F172" i="30"/>
  <c r="E172" i="30"/>
  <c r="D172" i="30"/>
  <c r="C172" i="30"/>
  <c r="B172" i="30"/>
  <c r="F171" i="30"/>
  <c r="E171" i="30"/>
  <c r="D171" i="30"/>
  <c r="C171" i="30"/>
  <c r="B171" i="30"/>
  <c r="F170" i="30"/>
  <c r="E170" i="30"/>
  <c r="D170" i="30"/>
  <c r="C170" i="30"/>
  <c r="B170" i="30"/>
  <c r="F169" i="30"/>
  <c r="E169" i="30"/>
  <c r="D169" i="30"/>
  <c r="C169" i="30"/>
  <c r="B169" i="30"/>
  <c r="F168" i="30"/>
  <c r="E168" i="30"/>
  <c r="D168" i="30"/>
  <c r="C168" i="30"/>
  <c r="B168" i="30"/>
  <c r="F167" i="30"/>
  <c r="E167" i="30"/>
  <c r="D167" i="30"/>
  <c r="C167" i="30"/>
  <c r="B167" i="30"/>
  <c r="F166" i="30"/>
  <c r="E166" i="30"/>
  <c r="D166" i="30"/>
  <c r="C166" i="30"/>
  <c r="B166" i="30"/>
  <c r="F165" i="30"/>
  <c r="E165" i="30"/>
  <c r="D165" i="30"/>
  <c r="C165" i="30"/>
  <c r="B165" i="30"/>
  <c r="F164" i="30"/>
  <c r="E164" i="30"/>
  <c r="D164" i="30"/>
  <c r="C164" i="30"/>
  <c r="B164" i="30"/>
  <c r="F163" i="30"/>
  <c r="E163" i="30"/>
  <c r="D163" i="30"/>
  <c r="C163" i="30"/>
  <c r="B163" i="30"/>
  <c r="F162" i="30"/>
  <c r="E162" i="30"/>
  <c r="D162" i="30"/>
  <c r="C162" i="30"/>
  <c r="B162" i="30"/>
  <c r="F161" i="30"/>
  <c r="E161" i="30"/>
  <c r="D161" i="30"/>
  <c r="C161" i="30"/>
  <c r="B161" i="30"/>
  <c r="F160" i="30"/>
  <c r="E160" i="30"/>
  <c r="D160" i="30"/>
  <c r="C160" i="30"/>
  <c r="B160" i="30"/>
  <c r="F159" i="30"/>
  <c r="E159" i="30"/>
  <c r="D159" i="30"/>
  <c r="C159" i="30"/>
  <c r="B159" i="30"/>
  <c r="F158" i="30"/>
  <c r="E158" i="30"/>
  <c r="D158" i="30"/>
  <c r="C158" i="30"/>
  <c r="B158" i="30"/>
  <c r="F157" i="30"/>
  <c r="E157" i="30"/>
  <c r="D157" i="30"/>
  <c r="C157" i="30"/>
  <c r="B157" i="30"/>
  <c r="F156" i="30"/>
  <c r="E156" i="30"/>
  <c r="D156" i="30"/>
  <c r="C156" i="30"/>
  <c r="B156" i="30"/>
  <c r="F155" i="30"/>
  <c r="E155" i="30"/>
  <c r="D155" i="30"/>
  <c r="C155" i="30"/>
  <c r="B155" i="30"/>
  <c r="F154" i="30"/>
  <c r="E154" i="30"/>
  <c r="D154" i="30"/>
  <c r="C154" i="30"/>
  <c r="B154" i="30"/>
  <c r="F153" i="30"/>
  <c r="E153" i="30"/>
  <c r="D153" i="30"/>
  <c r="C153" i="30"/>
  <c r="B153" i="30"/>
  <c r="F152" i="30"/>
  <c r="E152" i="30"/>
  <c r="D152" i="30"/>
  <c r="C152" i="30"/>
  <c r="B152" i="30"/>
  <c r="F151" i="30"/>
  <c r="E151" i="30"/>
  <c r="D151" i="30"/>
  <c r="C151" i="30"/>
  <c r="B151" i="30"/>
  <c r="F150" i="30"/>
  <c r="E150" i="30"/>
  <c r="D150" i="30"/>
  <c r="C150" i="30"/>
  <c r="B150" i="30"/>
  <c r="F149" i="30"/>
  <c r="E149" i="30"/>
  <c r="D149" i="30"/>
  <c r="C149" i="30"/>
  <c r="B149" i="30"/>
  <c r="F148" i="30"/>
  <c r="E148" i="30"/>
  <c r="D148" i="30"/>
  <c r="C148" i="30"/>
  <c r="B148" i="30"/>
  <c r="F147" i="30"/>
  <c r="E147" i="30"/>
  <c r="D147" i="30"/>
  <c r="C147" i="30"/>
  <c r="B147" i="30"/>
  <c r="F146" i="30"/>
  <c r="E146" i="30"/>
  <c r="D146" i="30"/>
  <c r="C146" i="30"/>
  <c r="B146" i="30"/>
  <c r="F145" i="30"/>
  <c r="E145" i="30"/>
  <c r="D145" i="30"/>
  <c r="C145" i="30"/>
  <c r="B145" i="30"/>
  <c r="F144" i="30"/>
  <c r="E144" i="30"/>
  <c r="D144" i="30"/>
  <c r="C144" i="30"/>
  <c r="B144" i="30"/>
  <c r="F143" i="30"/>
  <c r="E143" i="30"/>
  <c r="D143" i="30"/>
  <c r="C143" i="30"/>
  <c r="B143" i="30"/>
  <c r="F142" i="30"/>
  <c r="E142" i="30"/>
  <c r="D142" i="30"/>
  <c r="C142" i="30"/>
  <c r="B142" i="30"/>
  <c r="F141" i="30"/>
  <c r="E141" i="30"/>
  <c r="D141" i="30"/>
  <c r="C141" i="30"/>
  <c r="B141" i="30"/>
  <c r="F140" i="30"/>
  <c r="E140" i="30"/>
  <c r="D140" i="30"/>
  <c r="C140" i="30"/>
  <c r="B140" i="30"/>
  <c r="F139" i="30"/>
  <c r="E139" i="30"/>
  <c r="D139" i="30"/>
  <c r="C139" i="30"/>
  <c r="B139" i="30"/>
  <c r="F138" i="30"/>
  <c r="E138" i="30"/>
  <c r="D138" i="30"/>
  <c r="C138" i="30"/>
  <c r="B138" i="30"/>
  <c r="F137" i="30"/>
  <c r="E137" i="30"/>
  <c r="D137" i="30"/>
  <c r="C137" i="30"/>
  <c r="B137" i="30"/>
  <c r="F136" i="30"/>
  <c r="E136" i="30"/>
  <c r="D136" i="30"/>
  <c r="C136" i="30"/>
  <c r="B136" i="30"/>
  <c r="F135" i="30"/>
  <c r="E135" i="30"/>
  <c r="D135" i="30"/>
  <c r="C135" i="30"/>
  <c r="B135" i="30"/>
  <c r="F134" i="30"/>
  <c r="E134" i="30"/>
  <c r="D134" i="30"/>
  <c r="C134" i="30"/>
  <c r="B134" i="30"/>
  <c r="F133" i="30"/>
  <c r="E133" i="30"/>
  <c r="D133" i="30"/>
  <c r="C133" i="30"/>
  <c r="B133" i="30"/>
  <c r="F132" i="30"/>
  <c r="E132" i="30"/>
  <c r="D132" i="30"/>
  <c r="C132" i="30"/>
  <c r="B132" i="30"/>
  <c r="F131" i="30"/>
  <c r="E131" i="30"/>
  <c r="D131" i="30"/>
  <c r="C131" i="30"/>
  <c r="B131" i="30"/>
  <c r="F130" i="30"/>
  <c r="E130" i="30"/>
  <c r="D130" i="30"/>
  <c r="C130" i="30"/>
  <c r="B130" i="30"/>
  <c r="F129" i="30"/>
  <c r="E129" i="30"/>
  <c r="D129" i="30"/>
  <c r="C129" i="30"/>
  <c r="B129" i="30"/>
  <c r="F128" i="30"/>
  <c r="E128" i="30"/>
  <c r="D128" i="30"/>
  <c r="C128" i="30"/>
  <c r="B128" i="30"/>
  <c r="F127" i="30"/>
  <c r="E127" i="30"/>
  <c r="D127" i="30"/>
  <c r="C127" i="30"/>
  <c r="B127" i="30"/>
  <c r="F126" i="30"/>
  <c r="E126" i="30"/>
  <c r="D126" i="30"/>
  <c r="C126" i="30"/>
  <c r="B126" i="30"/>
  <c r="F125" i="30"/>
  <c r="E125" i="30"/>
  <c r="D125" i="30"/>
  <c r="C125" i="30"/>
  <c r="B125" i="30"/>
  <c r="F124" i="30"/>
  <c r="E124" i="30"/>
  <c r="D124" i="30"/>
  <c r="C124" i="30"/>
  <c r="B124" i="30"/>
  <c r="F123" i="30"/>
  <c r="E123" i="30"/>
  <c r="D123" i="30"/>
  <c r="C123" i="30"/>
  <c r="B123" i="30"/>
  <c r="F122" i="30"/>
  <c r="E122" i="30"/>
  <c r="D122" i="30"/>
  <c r="C122" i="30"/>
  <c r="B122" i="30"/>
  <c r="F121" i="30"/>
  <c r="E121" i="30"/>
  <c r="D121" i="30"/>
  <c r="C121" i="30"/>
  <c r="B121" i="30"/>
  <c r="F120" i="30"/>
  <c r="E120" i="30"/>
  <c r="D120" i="30"/>
  <c r="C120" i="30"/>
  <c r="B120" i="30"/>
  <c r="F119" i="30"/>
  <c r="E119" i="30"/>
  <c r="D119" i="30"/>
  <c r="C119" i="30"/>
  <c r="B119" i="30"/>
  <c r="F118" i="30"/>
  <c r="E118" i="30"/>
  <c r="D118" i="30"/>
  <c r="C118" i="30"/>
  <c r="B118" i="30"/>
  <c r="F117" i="30"/>
  <c r="E117" i="30"/>
  <c r="D117" i="30"/>
  <c r="C117" i="30"/>
  <c r="B117" i="30"/>
  <c r="F116" i="30"/>
  <c r="E116" i="30"/>
  <c r="D116" i="30"/>
  <c r="C116" i="30"/>
  <c r="B116" i="30"/>
  <c r="F115" i="30"/>
  <c r="E115" i="30"/>
  <c r="D115" i="30"/>
  <c r="C115" i="30"/>
  <c r="B115" i="30"/>
  <c r="F114" i="30"/>
  <c r="E114" i="30"/>
  <c r="D114" i="30"/>
  <c r="C114" i="30"/>
  <c r="B114" i="30"/>
  <c r="F113" i="30"/>
  <c r="E113" i="30"/>
  <c r="D113" i="30"/>
  <c r="C113" i="30"/>
  <c r="B113" i="30"/>
  <c r="F112" i="30"/>
  <c r="E112" i="30"/>
  <c r="D112" i="30"/>
  <c r="C112" i="30"/>
  <c r="B112" i="30"/>
  <c r="F111" i="30"/>
  <c r="E111" i="30"/>
  <c r="D111" i="30"/>
  <c r="C111" i="30"/>
  <c r="B111" i="30"/>
  <c r="F110" i="30"/>
  <c r="E110" i="30"/>
  <c r="D110" i="30"/>
  <c r="C110" i="30"/>
  <c r="B110" i="30"/>
  <c r="F109" i="30"/>
  <c r="E109" i="30"/>
  <c r="D109" i="30"/>
  <c r="C109" i="30"/>
  <c r="B109" i="30"/>
  <c r="F108" i="30"/>
  <c r="E108" i="30"/>
  <c r="D108" i="30"/>
  <c r="C108" i="30"/>
  <c r="B108" i="30"/>
  <c r="F107" i="30"/>
  <c r="E107" i="30"/>
  <c r="D107" i="30"/>
  <c r="C107" i="30"/>
  <c r="B107" i="30"/>
  <c r="F106" i="30"/>
  <c r="E106" i="30"/>
  <c r="D106" i="30"/>
  <c r="C106" i="30"/>
  <c r="B106" i="30"/>
  <c r="F105" i="30"/>
  <c r="E105" i="30"/>
  <c r="D105" i="30"/>
  <c r="C105" i="30"/>
  <c r="B105" i="30"/>
  <c r="F104" i="30"/>
  <c r="E104" i="30"/>
  <c r="D104" i="30"/>
  <c r="C104" i="30"/>
  <c r="B104" i="30"/>
  <c r="F103" i="30"/>
  <c r="E103" i="30"/>
  <c r="D103" i="30"/>
  <c r="C103" i="30"/>
  <c r="B103" i="30"/>
  <c r="F102" i="30"/>
  <c r="E102" i="30"/>
  <c r="D102" i="30"/>
  <c r="C102" i="30"/>
  <c r="B102" i="30"/>
  <c r="F101" i="30"/>
  <c r="E101" i="30"/>
  <c r="D101" i="30"/>
  <c r="C101" i="30"/>
  <c r="B101" i="30"/>
  <c r="F100" i="30"/>
  <c r="E100" i="30"/>
  <c r="D100" i="30"/>
  <c r="C100" i="30"/>
  <c r="B100" i="30"/>
  <c r="F99" i="30"/>
  <c r="E99" i="30"/>
  <c r="D99" i="30"/>
  <c r="C99" i="30"/>
  <c r="B99" i="30"/>
  <c r="F98" i="30"/>
  <c r="E98" i="30"/>
  <c r="D98" i="30"/>
  <c r="C98" i="30"/>
  <c r="B98" i="30"/>
  <c r="F97" i="30"/>
  <c r="E97" i="30"/>
  <c r="D97" i="30"/>
  <c r="C97" i="30"/>
  <c r="B97" i="30"/>
  <c r="F96" i="30"/>
  <c r="E96" i="30"/>
  <c r="D96" i="30"/>
  <c r="C96" i="30"/>
  <c r="B96" i="30"/>
  <c r="F95" i="30"/>
  <c r="E95" i="30"/>
  <c r="D95" i="30"/>
  <c r="C95" i="30"/>
  <c r="B95" i="30"/>
  <c r="F94" i="30"/>
  <c r="E94" i="30"/>
  <c r="D94" i="30"/>
  <c r="C94" i="30"/>
  <c r="B94" i="30"/>
  <c r="F93" i="30"/>
  <c r="E93" i="30"/>
  <c r="D93" i="30"/>
  <c r="C93" i="30"/>
  <c r="B93" i="30"/>
  <c r="F92" i="30"/>
  <c r="E92" i="30"/>
  <c r="D92" i="30"/>
  <c r="C92" i="30"/>
  <c r="B92" i="30"/>
  <c r="F91" i="30"/>
  <c r="E91" i="30"/>
  <c r="D91" i="30"/>
  <c r="C91" i="30"/>
  <c r="B91" i="30"/>
  <c r="F90" i="30"/>
  <c r="E90" i="30"/>
  <c r="D90" i="30"/>
  <c r="C90" i="30"/>
  <c r="B90" i="30"/>
  <c r="F89" i="30"/>
  <c r="E89" i="30"/>
  <c r="D89" i="30"/>
  <c r="C89" i="30"/>
  <c r="B89" i="30"/>
  <c r="F88" i="30"/>
  <c r="E88" i="30"/>
  <c r="D88" i="30"/>
  <c r="C88" i="30"/>
  <c r="B88" i="30"/>
  <c r="F87" i="30"/>
  <c r="E87" i="30"/>
  <c r="D87" i="30"/>
  <c r="C87" i="30"/>
  <c r="B87" i="30"/>
  <c r="F86" i="30"/>
  <c r="E86" i="30"/>
  <c r="D86" i="30"/>
  <c r="C86" i="30"/>
  <c r="B86" i="30"/>
  <c r="F85" i="30"/>
  <c r="E85" i="30"/>
  <c r="D85" i="30"/>
  <c r="C85" i="30"/>
  <c r="B85" i="30"/>
  <c r="F84" i="30"/>
  <c r="E84" i="30"/>
  <c r="D84" i="30"/>
  <c r="C84" i="30"/>
  <c r="B84" i="30"/>
  <c r="F83" i="30"/>
  <c r="E83" i="30"/>
  <c r="D83" i="30"/>
  <c r="C83" i="30"/>
  <c r="B83" i="30"/>
  <c r="F82" i="30"/>
  <c r="E82" i="30"/>
  <c r="D82" i="30"/>
  <c r="C82" i="30"/>
  <c r="B82" i="30"/>
  <c r="F81" i="30"/>
  <c r="E81" i="30"/>
  <c r="D81" i="30"/>
  <c r="C81" i="30"/>
  <c r="B81" i="30"/>
  <c r="F80" i="30"/>
  <c r="E80" i="30"/>
  <c r="D80" i="30"/>
  <c r="C80" i="30"/>
  <c r="B80" i="30"/>
  <c r="F79" i="30"/>
  <c r="E79" i="30"/>
  <c r="D79" i="30"/>
  <c r="C79" i="30"/>
  <c r="B79" i="30"/>
  <c r="F78" i="30"/>
  <c r="E78" i="30"/>
  <c r="D78" i="30"/>
  <c r="C78" i="30"/>
  <c r="B78" i="30"/>
  <c r="F77" i="30"/>
  <c r="E77" i="30"/>
  <c r="D77" i="30"/>
  <c r="C77" i="30"/>
  <c r="B77" i="30"/>
  <c r="F76" i="30"/>
  <c r="E76" i="30"/>
  <c r="D76" i="30"/>
  <c r="C76" i="30"/>
  <c r="B76" i="30"/>
  <c r="F75" i="30"/>
  <c r="E75" i="30"/>
  <c r="D75" i="30"/>
  <c r="C75" i="30"/>
  <c r="B75" i="30"/>
  <c r="F74" i="30"/>
  <c r="E74" i="30"/>
  <c r="D74" i="30"/>
  <c r="C74" i="30"/>
  <c r="B74" i="30"/>
  <c r="F73" i="30"/>
  <c r="E73" i="30"/>
  <c r="D73" i="30"/>
  <c r="C73" i="30"/>
  <c r="B73" i="30"/>
  <c r="F72" i="30"/>
  <c r="E72" i="30"/>
  <c r="D72" i="30"/>
  <c r="C72" i="30"/>
  <c r="B72" i="30"/>
  <c r="F71" i="30"/>
  <c r="E71" i="30"/>
  <c r="D71" i="30"/>
  <c r="C71" i="30"/>
  <c r="B71" i="30"/>
  <c r="F70" i="30"/>
  <c r="E70" i="30"/>
  <c r="D70" i="30"/>
  <c r="C70" i="30"/>
  <c r="B70" i="30"/>
  <c r="F69" i="30"/>
  <c r="E69" i="30"/>
  <c r="D69" i="30"/>
  <c r="C69" i="30"/>
  <c r="B69" i="30"/>
  <c r="F68" i="30"/>
  <c r="E68" i="30"/>
  <c r="D68" i="30"/>
  <c r="C68" i="30"/>
  <c r="B68" i="30"/>
  <c r="F67" i="30"/>
  <c r="E67" i="30"/>
  <c r="D67" i="30"/>
  <c r="C67" i="30"/>
  <c r="B67" i="30"/>
  <c r="F66" i="30"/>
  <c r="E66" i="30"/>
  <c r="D66" i="30"/>
  <c r="C66" i="30"/>
  <c r="B66" i="30"/>
  <c r="F65" i="30"/>
  <c r="E65" i="30"/>
  <c r="D65" i="30"/>
  <c r="C65" i="30"/>
  <c r="B65" i="30"/>
  <c r="F64" i="30"/>
  <c r="E64" i="30"/>
  <c r="D64" i="30"/>
  <c r="C64" i="30"/>
  <c r="B64" i="30"/>
  <c r="F63" i="30"/>
  <c r="E63" i="30"/>
  <c r="D63" i="30"/>
  <c r="C63" i="30"/>
  <c r="B63" i="30"/>
  <c r="F62" i="30"/>
  <c r="E62" i="30"/>
  <c r="D62" i="30"/>
  <c r="C62" i="30"/>
  <c r="B62" i="30"/>
  <c r="F61" i="30"/>
  <c r="E61" i="30"/>
  <c r="D61" i="30"/>
  <c r="C61" i="30"/>
  <c r="B61" i="30"/>
  <c r="F60" i="30"/>
  <c r="E60" i="30"/>
  <c r="D60" i="30"/>
  <c r="C60" i="30"/>
  <c r="B60" i="30"/>
  <c r="F59" i="30"/>
  <c r="E59" i="30"/>
  <c r="D59" i="30"/>
  <c r="C59" i="30"/>
  <c r="B59" i="30"/>
  <c r="F58" i="30"/>
  <c r="E58" i="30"/>
  <c r="D58" i="30"/>
  <c r="C58" i="30"/>
  <c r="B58" i="30"/>
  <c r="F57" i="30"/>
  <c r="E57" i="30"/>
  <c r="D57" i="30"/>
  <c r="C57" i="30"/>
  <c r="B57" i="30"/>
  <c r="F56" i="30"/>
  <c r="E56" i="30"/>
  <c r="D56" i="30"/>
  <c r="C56" i="30"/>
  <c r="B56" i="30"/>
  <c r="F55" i="30"/>
  <c r="E55" i="30"/>
  <c r="D55" i="30"/>
  <c r="C55" i="30"/>
  <c r="B55" i="30"/>
  <c r="F54" i="30"/>
  <c r="E54" i="30"/>
  <c r="D54" i="30"/>
  <c r="C54" i="30"/>
  <c r="B54" i="30"/>
  <c r="F53" i="30"/>
  <c r="E53" i="30"/>
  <c r="D53" i="30"/>
  <c r="C53" i="30"/>
  <c r="B53" i="30"/>
  <c r="F52" i="30"/>
  <c r="E52" i="30"/>
  <c r="D52" i="30"/>
  <c r="C52" i="30"/>
  <c r="B52" i="30"/>
  <c r="F51" i="30"/>
  <c r="E51" i="30"/>
  <c r="D51" i="30"/>
  <c r="C51" i="30"/>
  <c r="B51" i="30"/>
  <c r="F50" i="30"/>
  <c r="E50" i="30"/>
  <c r="D50" i="30"/>
  <c r="C50" i="30"/>
  <c r="B50" i="30"/>
  <c r="F49" i="30"/>
  <c r="E49" i="30"/>
  <c r="D49" i="30"/>
  <c r="C49" i="30"/>
  <c r="B49" i="30"/>
  <c r="F48" i="30"/>
  <c r="E48" i="30"/>
  <c r="D48" i="30"/>
  <c r="C48" i="30"/>
  <c r="B48" i="30"/>
  <c r="F47" i="30"/>
  <c r="E47" i="30"/>
  <c r="D47" i="30"/>
  <c r="C47" i="30"/>
  <c r="B47" i="30"/>
  <c r="F46" i="30"/>
  <c r="E46" i="30"/>
  <c r="D46" i="30"/>
  <c r="C46" i="30"/>
  <c r="B46" i="30"/>
  <c r="F45" i="30"/>
  <c r="E45" i="30"/>
  <c r="D45" i="30"/>
  <c r="C45" i="30"/>
  <c r="B45" i="30"/>
  <c r="F44" i="30"/>
  <c r="E44" i="30"/>
  <c r="D44" i="30"/>
  <c r="C44" i="30"/>
  <c r="B44" i="30"/>
  <c r="F43" i="30"/>
  <c r="E43" i="30"/>
  <c r="D43" i="30"/>
  <c r="C43" i="30"/>
  <c r="B43" i="30"/>
  <c r="F42" i="30"/>
  <c r="E42" i="30"/>
  <c r="D42" i="30"/>
  <c r="C42" i="30"/>
  <c r="B42" i="30"/>
  <c r="F41" i="30"/>
  <c r="E41" i="30"/>
  <c r="D41" i="30"/>
  <c r="C41" i="30"/>
  <c r="B41" i="30"/>
  <c r="F40" i="30"/>
  <c r="E40" i="30"/>
  <c r="D40" i="30"/>
  <c r="C40" i="30"/>
  <c r="B40" i="30"/>
  <c r="F39" i="30"/>
  <c r="E39" i="30"/>
  <c r="D39" i="30"/>
  <c r="C39" i="30"/>
  <c r="B39" i="30"/>
  <c r="F38" i="30"/>
  <c r="E38" i="30"/>
  <c r="D38" i="30"/>
  <c r="C38" i="30"/>
  <c r="B38" i="30"/>
  <c r="F37" i="30"/>
  <c r="E37" i="30"/>
  <c r="D37" i="30"/>
  <c r="C37" i="30"/>
  <c r="B37" i="30"/>
  <c r="F36" i="30"/>
  <c r="E36" i="30"/>
  <c r="D36" i="30"/>
  <c r="C36" i="30"/>
  <c r="B36" i="30"/>
  <c r="F35" i="30"/>
  <c r="E35" i="30"/>
  <c r="D35" i="30"/>
  <c r="C35" i="30"/>
  <c r="B35" i="30"/>
  <c r="F34" i="30"/>
  <c r="E34" i="30"/>
  <c r="D34" i="30"/>
  <c r="C34" i="30"/>
  <c r="B34" i="30"/>
  <c r="F33" i="30"/>
  <c r="E33" i="30"/>
  <c r="D33" i="30"/>
  <c r="C33" i="30"/>
  <c r="B33" i="30"/>
  <c r="F32" i="30"/>
  <c r="E32" i="30"/>
  <c r="D32" i="30"/>
  <c r="C32" i="30"/>
  <c r="B32" i="30"/>
  <c r="F31" i="30"/>
  <c r="E31" i="30"/>
  <c r="D31" i="30"/>
  <c r="C31" i="30"/>
  <c r="B31" i="30"/>
  <c r="F30" i="30"/>
  <c r="E30" i="30"/>
  <c r="D30" i="30"/>
  <c r="C30" i="30"/>
  <c r="B30" i="30"/>
  <c r="F29" i="30"/>
  <c r="E29" i="30"/>
  <c r="D29" i="30"/>
  <c r="C29" i="30"/>
  <c r="B29" i="30"/>
  <c r="F28" i="30"/>
  <c r="E28" i="30"/>
  <c r="D28" i="30"/>
  <c r="C28" i="30"/>
  <c r="B28" i="30"/>
  <c r="F27" i="30"/>
  <c r="E27" i="30"/>
  <c r="D27" i="30"/>
  <c r="C27" i="30"/>
  <c r="B27" i="30"/>
  <c r="F26" i="30"/>
  <c r="E26" i="30"/>
  <c r="D26" i="30"/>
  <c r="C26" i="30"/>
  <c r="B26" i="30"/>
  <c r="F25" i="30"/>
  <c r="E25" i="30"/>
  <c r="D25" i="30"/>
  <c r="C25" i="30"/>
  <c r="B25" i="30"/>
  <c r="F24" i="30"/>
  <c r="E24" i="30"/>
  <c r="D24" i="30"/>
  <c r="C24" i="30"/>
  <c r="B24" i="30"/>
  <c r="F23" i="30"/>
  <c r="E23" i="30"/>
  <c r="D23" i="30"/>
  <c r="C23" i="30"/>
  <c r="B23" i="30"/>
  <c r="F22" i="30"/>
  <c r="E22" i="30"/>
  <c r="D22" i="30"/>
  <c r="C22" i="30"/>
  <c r="B22" i="30"/>
  <c r="F21" i="30"/>
  <c r="E21" i="30"/>
  <c r="D21" i="30"/>
  <c r="C21" i="30"/>
  <c r="B21" i="30"/>
  <c r="F6" i="30"/>
  <c r="F5" i="30"/>
  <c r="F4" i="30"/>
  <c r="F3" i="30"/>
  <c r="E17" i="2" l="1"/>
  <c r="F20" i="5"/>
  <c r="G20" i="23"/>
  <c r="I20" i="28"/>
  <c r="L20" i="26"/>
  <c r="G20" i="5"/>
  <c r="AZ23" i="5"/>
  <c r="D18" i="2" s="1"/>
  <c r="F18" i="2" s="1"/>
  <c r="AZ55" i="5"/>
  <c r="AZ87" i="5"/>
  <c r="AZ119" i="5"/>
  <c r="AZ151" i="5"/>
  <c r="AZ183" i="5"/>
  <c r="H20" i="23"/>
  <c r="J20" i="28"/>
  <c r="M20" i="26"/>
  <c r="C11" i="2"/>
  <c r="C19" i="2"/>
  <c r="H20" i="5"/>
  <c r="AZ49" i="5"/>
  <c r="AZ81" i="5"/>
  <c r="AZ113" i="5"/>
  <c r="AZ145" i="5"/>
  <c r="AZ177" i="5"/>
  <c r="BC196" i="5"/>
  <c r="I20" i="23"/>
  <c r="L20" i="28"/>
  <c r="F20" i="25"/>
  <c r="C12" i="2"/>
  <c r="I20" i="5"/>
  <c r="J20" i="23"/>
  <c r="M20" i="28"/>
  <c r="G20" i="25"/>
  <c r="C15" i="2"/>
  <c r="J20" i="5"/>
  <c r="AZ197" i="5"/>
  <c r="L20" i="23"/>
  <c r="F20" i="27"/>
  <c r="H20" i="25"/>
  <c r="F15" i="2"/>
  <c r="L20" i="5"/>
  <c r="AZ31" i="5"/>
  <c r="AZ63" i="5"/>
  <c r="AZ95" i="5"/>
  <c r="AZ127" i="5"/>
  <c r="AZ159" i="5"/>
  <c r="AZ191" i="5"/>
  <c r="M20" i="23"/>
  <c r="G20" i="27"/>
  <c r="I20" i="25"/>
  <c r="D16" i="2"/>
  <c r="M20" i="5"/>
  <c r="AZ25" i="5"/>
  <c r="AZ57" i="5"/>
  <c r="AZ89" i="5"/>
  <c r="AZ121" i="5"/>
  <c r="AZ153" i="5"/>
  <c r="AZ185" i="5"/>
  <c r="F20" i="29"/>
  <c r="H20" i="27"/>
  <c r="J20" i="25"/>
  <c r="G20" i="29"/>
  <c r="I20" i="27"/>
  <c r="L20" i="25"/>
  <c r="C9" i="2"/>
  <c r="BC34" i="5"/>
  <c r="BC19" i="5" s="1"/>
  <c r="BC66" i="5"/>
  <c r="BC98" i="5"/>
  <c r="BC130" i="5"/>
  <c r="C10" i="2"/>
  <c r="F16" i="2"/>
  <c r="BA20" i="5"/>
  <c r="F20" i="22"/>
  <c r="H20" i="29"/>
  <c r="J20" i="27"/>
  <c r="M20" i="25"/>
  <c r="E16" i="2"/>
  <c r="C21" i="2"/>
  <c r="AZ20" i="5"/>
  <c r="G16" i="2"/>
  <c r="BB20" i="5"/>
  <c r="G20" i="22"/>
  <c r="I20" i="29"/>
  <c r="L20" i="27"/>
  <c r="F20" i="24"/>
  <c r="BC162" i="5"/>
  <c r="D17" i="2"/>
  <c r="BC20" i="5"/>
  <c r="AZ193" i="5"/>
  <c r="H20" i="22"/>
  <c r="J20" i="29"/>
  <c r="M20" i="27"/>
  <c r="G20" i="24"/>
  <c r="AZ27" i="5"/>
  <c r="AZ19" i="5" s="1"/>
  <c r="AZ59" i="5"/>
  <c r="AZ91" i="5"/>
  <c r="AZ123" i="5"/>
  <c r="AZ155" i="5"/>
  <c r="AZ187" i="5"/>
  <c r="I20" i="22"/>
  <c r="L20" i="29"/>
  <c r="F20" i="26"/>
  <c r="H20" i="24"/>
  <c r="J20" i="22"/>
  <c r="M20" i="29"/>
  <c r="G20" i="26"/>
  <c r="I20" i="24"/>
  <c r="L20" i="22"/>
  <c r="F20" i="28"/>
  <c r="H20" i="26"/>
  <c r="J20" i="24"/>
  <c r="H9" i="2"/>
  <c r="BB19" i="5"/>
  <c r="M20" i="22"/>
  <c r="G20" i="28"/>
  <c r="I20" i="26"/>
  <c r="L20" i="24"/>
  <c r="F20" i="23"/>
  <c r="H20" i="28"/>
  <c r="J20" i="26"/>
  <c r="F17" i="2" l="1"/>
  <c r="F19" i="2" s="1"/>
  <c r="F21" i="2" s="1"/>
  <c r="D19" i="2"/>
  <c r="D21" i="2" s="1"/>
  <c r="G17" i="2"/>
  <c r="E18" i="2"/>
  <c r="G18" i="2" s="1"/>
  <c r="G19" i="2" l="1"/>
  <c r="G21" i="2" s="1"/>
  <c r="E19" i="2"/>
  <c r="E21" i="2" s="1"/>
</calcChain>
</file>

<file path=xl/sharedStrings.xml><?xml version="1.0" encoding="utf-8"?>
<sst xmlns="http://schemas.openxmlformats.org/spreadsheetml/2006/main" count="16785" uniqueCount="4628">
  <si>
    <t>English</t>
  </si>
  <si>
    <t>English (United States)</t>
  </si>
  <si>
    <t xml:space="preserve"> </t>
  </si>
  <si>
    <t>Delivery</t>
  </si>
  <si>
    <t>C00370</t>
  </si>
  <si>
    <t/>
  </si>
  <si>
    <t>4 Shoes Unisex</t>
  </si>
  <si>
    <t>4 Shoes Girls</t>
  </si>
  <si>
    <t>OFFLINE ORDER FORM INSTRUCTIONS</t>
  </si>
  <si>
    <t xml:space="preserve">For best results, please follow the steps below: </t>
  </si>
  <si>
    <r>
      <t xml:space="preserve">STEP 1:  DOWNLOAD THE FILE(S)
</t>
    </r>
    <r>
      <rPr>
        <sz val="14"/>
        <rFont val="Calibri"/>
        <family val="2"/>
        <scheme val="minor"/>
      </rPr>
      <t xml:space="preserve">1.  Open the zip file 
2.  Select an Offline Order Form
      </t>
    </r>
    <r>
      <rPr>
        <i/>
        <sz val="14"/>
        <rFont val="Calibri"/>
        <family val="2"/>
        <scheme val="minor"/>
      </rPr>
      <t xml:space="preserve">Forms are named using customer number and catalog
</t>
    </r>
    <r>
      <rPr>
        <sz val="14"/>
        <rFont val="Calibri"/>
        <family val="2"/>
        <scheme val="minor"/>
      </rPr>
      <t xml:space="preserve">
      If asked, click Enable Macros</t>
    </r>
    <r>
      <rPr>
        <b/>
        <sz val="14"/>
        <rFont val="Calibri"/>
        <family val="2"/>
        <scheme val="minor"/>
      </rPr>
      <t xml:space="preserve">
</t>
    </r>
    <r>
      <rPr>
        <sz val="14"/>
        <rFont val="Calibri"/>
        <family val="2"/>
        <scheme val="minor"/>
      </rPr>
      <t xml:space="preserve">      If in Protected View, Disable Protected View in Excel (see Troubleshooting below)</t>
    </r>
    <r>
      <rPr>
        <b/>
        <sz val="14"/>
        <rFont val="Calibri"/>
        <family val="2"/>
        <scheme val="minor"/>
      </rPr>
      <t xml:space="preserve">
</t>
    </r>
    <r>
      <rPr>
        <sz val="14"/>
        <rFont val="Calibri"/>
        <family val="2"/>
        <scheme val="minor"/>
      </rPr>
      <t xml:space="preserve">      When the yellow Message Bar appears exit protected view by clicking Enable Editing
      When the red Message Bar appears exit protected view by clicking File &gt; Edit Anyway</t>
    </r>
    <r>
      <rPr>
        <b/>
        <sz val="14"/>
        <rFont val="Calibri"/>
        <family val="2"/>
        <scheme val="minor"/>
      </rPr>
      <t xml:space="preserve">
</t>
    </r>
  </si>
  <si>
    <r>
      <rPr>
        <b/>
        <sz val="14"/>
        <rFont val="Calibri"/>
        <family val="3"/>
        <charset val="134"/>
        <scheme val="minor"/>
      </rPr>
      <t>STEP 2:  SAVE THE FILE TO SELECTED LOCATION ON YOUR COMPUTER</t>
    </r>
    <r>
      <rPr>
        <b/>
        <sz val="16"/>
        <rFont val="Calibri"/>
        <family val="2"/>
        <scheme val="minor"/>
      </rPr>
      <t xml:space="preserve">
</t>
    </r>
    <r>
      <rPr>
        <i/>
        <sz val="14"/>
        <rFont val="Calibri"/>
        <family val="2"/>
        <scheme val="minor"/>
      </rPr>
      <t xml:space="preserve">      Save as .xlsm or .xls format</t>
    </r>
  </si>
  <si>
    <t>STEP 3:  SWITCH TO  Delivery Ordering TAB (i.e. Delivery)</t>
  </si>
  <si>
    <t>STEP 4:  ENTER QUANTITIES</t>
  </si>
  <si>
    <r>
      <t xml:space="preserve">      </t>
    </r>
    <r>
      <rPr>
        <i/>
        <sz val="14"/>
        <rFont val="Calibri"/>
        <family val="2"/>
        <scheme val="minor"/>
      </rPr>
      <t xml:space="preserve">Availability information is available from the red triangle </t>
    </r>
    <r>
      <rPr>
        <sz val="14"/>
        <rFont val="Calibri"/>
        <family val="2"/>
        <scheme val="minor"/>
      </rPr>
      <t xml:space="preserve">
     </t>
    </r>
    <r>
      <rPr>
        <i/>
        <sz val="14"/>
        <rFont val="Calibri"/>
        <family val="2"/>
        <scheme val="minor"/>
      </rPr>
      <t xml:space="preserve"> Items with no current or future availability will be blacked out</t>
    </r>
    <r>
      <rPr>
        <sz val="14"/>
        <rFont val="Calibri"/>
        <family val="2"/>
        <scheme val="minor"/>
      </rPr>
      <t xml:space="preserve">
</t>
    </r>
  </si>
  <si>
    <r>
      <t xml:space="preserve">STEP 5:  SAVE &amp; CLOSE THE COMPLETED FILE
</t>
    </r>
    <r>
      <rPr>
        <i/>
        <sz val="14"/>
        <rFont val="Calibri"/>
        <family val="2"/>
        <scheme val="minor"/>
      </rPr>
      <t xml:space="preserve">      Save as .xlsm or .xls format</t>
    </r>
  </si>
  <si>
    <r>
      <t xml:space="preserve">STEP 6:  UPLOAD THE FILE
</t>
    </r>
    <r>
      <rPr>
        <sz val="14"/>
        <rFont val="Calibri"/>
        <family val="2"/>
        <scheme val="minor"/>
      </rPr>
      <t xml:space="preserve">1.  Login to Elastic B2B site
2.  Click on Manage
3.  Scroll down to the Orders section. 
4.  Click on the arrow to the right of the Create New Order button.
3.  Click </t>
    </r>
    <r>
      <rPr>
        <b/>
        <sz val="14"/>
        <rFont val="Calibri"/>
        <family val="2"/>
        <scheme val="minor"/>
      </rPr>
      <t>"Import Offline Order Form"</t>
    </r>
    <r>
      <rPr>
        <sz val="14"/>
        <rFont val="Calibri"/>
        <family val="2"/>
        <scheme val="minor"/>
      </rPr>
      <t xml:space="preserve">
4.  Select the file for upload
</t>
    </r>
    <phoneticPr fontId="2" type="noConversion"/>
  </si>
  <si>
    <t>STEP 7:  REVIEW ORDER AND PROCEED TO CHECKOUT</t>
  </si>
  <si>
    <r>
      <t xml:space="preserve">TROUBLESHOOTING THE OFFLINE ORDER FORM
</t>
    </r>
    <r>
      <rPr>
        <sz val="14"/>
        <rFont val="Calibri"/>
        <family val="2"/>
        <scheme val="minor"/>
      </rPr>
      <t xml:space="preserve">Please try on of the following:
     Check that the Offline Order Form has been saved as .xls or .xlsm
     You clicked "Enable Macros" if asked when opening the file
</t>
    </r>
    <r>
      <rPr>
        <b/>
        <sz val="14"/>
        <rFont val="Calibri"/>
        <family val="2"/>
        <scheme val="minor"/>
      </rPr>
      <t xml:space="preserve">
</t>
    </r>
    <r>
      <rPr>
        <sz val="14"/>
        <rFont val="Calibri"/>
        <family val="2"/>
        <scheme val="minor"/>
      </rPr>
      <t xml:space="preserve">     Disable Protected View in Excel
         1. Click File &gt; Options
         2. Click Trust Center &gt; Trust Center Settings &gt; Protected View
         3. Uncheck Enable Protected View for files originating from the internet.
   Exit Protected View from Message Bar
        When the yellow Message Bar appears exit protected view by clicking Enable Editing
        When the red Message Bar appears exit protected view by clicking File &gt; Edit Anyway</t>
    </r>
  </si>
  <si>
    <t>2.0.0</t>
  </si>
  <si>
    <t>Soldto</t>
  </si>
  <si>
    <t>Shipto</t>
  </si>
  <si>
    <t>PONumber</t>
  </si>
  <si>
    <t>ShipRequiredDate</t>
  </si>
  <si>
    <t>UPC</t>
  </si>
  <si>
    <t>StyleNumber</t>
  </si>
  <si>
    <t>StyleName</t>
  </si>
  <si>
    <t>ColorCode</t>
  </si>
  <si>
    <t>Size</t>
  </si>
  <si>
    <t xml:space="preserve">6438429971221 </t>
  </si>
  <si>
    <t xml:space="preserve">6438429971238 </t>
  </si>
  <si>
    <t xml:space="preserve">6438429971245 </t>
  </si>
  <si>
    <t xml:space="preserve">6438429971252 </t>
  </si>
  <si>
    <t xml:space="preserve">6438429971269 </t>
  </si>
  <si>
    <t xml:space="preserve">6438429971276 </t>
  </si>
  <si>
    <t xml:space="preserve">6438429971283 </t>
  </si>
  <si>
    <t xml:space="preserve">6438429971290 </t>
  </si>
  <si>
    <t xml:space="preserve">6438429971306 </t>
  </si>
  <si>
    <t xml:space="preserve">6438429971313 </t>
  </si>
  <si>
    <t xml:space="preserve">6438429971320 </t>
  </si>
  <si>
    <t xml:space="preserve">6438429971337 </t>
  </si>
  <si>
    <t xml:space="preserve">6438429971344 </t>
  </si>
  <si>
    <t xml:space="preserve">6438429971351 </t>
  </si>
  <si>
    <t xml:space="preserve">6438429971368 </t>
  </si>
  <si>
    <t xml:space="preserve">6438429971375 </t>
  </si>
  <si>
    <t xml:space="preserve">6438429971382 </t>
  </si>
  <si>
    <t xml:space="preserve">6438557070742 </t>
  </si>
  <si>
    <t xml:space="preserve">6438557070759 </t>
  </si>
  <si>
    <t xml:space="preserve">6438557070766 </t>
  </si>
  <si>
    <t xml:space="preserve">6438557070773 </t>
  </si>
  <si>
    <t xml:space="preserve">6438557070780 </t>
  </si>
  <si>
    <t xml:space="preserve">6438557070797 </t>
  </si>
  <si>
    <t xml:space="preserve">6438557070803 </t>
  </si>
  <si>
    <t xml:space="preserve">6438557070810 </t>
  </si>
  <si>
    <t xml:space="preserve">6438557070827 </t>
  </si>
  <si>
    <t xml:space="preserve">6438557070834 </t>
  </si>
  <si>
    <t xml:space="preserve">6438557070841 </t>
  </si>
  <si>
    <t xml:space="preserve">6438557070858 </t>
  </si>
  <si>
    <t xml:space="preserve">6438557070865 </t>
  </si>
  <si>
    <t xml:space="preserve">6438557070872 </t>
  </si>
  <si>
    <t xml:space="preserve">6438557070889 </t>
  </si>
  <si>
    <t xml:space="preserve">6438557070896 </t>
  </si>
  <si>
    <t xml:space="preserve">6438557070902 </t>
  </si>
  <si>
    <t xml:space="preserve">6438557181202 </t>
  </si>
  <si>
    <t xml:space="preserve">6438557181219 </t>
  </si>
  <si>
    <t xml:space="preserve">6438557181226 </t>
  </si>
  <si>
    <t xml:space="preserve">6438557181233 </t>
  </si>
  <si>
    <t xml:space="preserve">6438557181240 </t>
  </si>
  <si>
    <t xml:space="preserve">6438557181257 </t>
  </si>
  <si>
    <t xml:space="preserve">6438557181264 </t>
  </si>
  <si>
    <t xml:space="preserve">6438557181271 </t>
  </si>
  <si>
    <t xml:space="preserve">6438557181288 </t>
  </si>
  <si>
    <t xml:space="preserve">6438557181295 </t>
  </si>
  <si>
    <t xml:space="preserve">6438557181301 </t>
  </si>
  <si>
    <t xml:space="preserve">6438557181318 </t>
  </si>
  <si>
    <t xml:space="preserve">6438557181325 </t>
  </si>
  <si>
    <t xml:space="preserve">6438557181332 </t>
  </si>
  <si>
    <t xml:space="preserve">6438557181349 </t>
  </si>
  <si>
    <t xml:space="preserve">6438557181356 </t>
  </si>
  <si>
    <t xml:space="preserve">6438557181363 </t>
  </si>
  <si>
    <t xml:space="preserve">6438429970651 </t>
  </si>
  <si>
    <t xml:space="preserve">6438429970668 </t>
  </si>
  <si>
    <t xml:space="preserve">6438429970675 </t>
  </si>
  <si>
    <t xml:space="preserve">6438429970682 </t>
  </si>
  <si>
    <t xml:space="preserve">6438429970699 </t>
  </si>
  <si>
    <t xml:space="preserve">6438429970705 </t>
  </si>
  <si>
    <t xml:space="preserve">6438429970712 </t>
  </si>
  <si>
    <t xml:space="preserve">6438429970729 </t>
  </si>
  <si>
    <t xml:space="preserve">6438429970736 </t>
  </si>
  <si>
    <t xml:space="preserve">6438429970743 </t>
  </si>
  <si>
    <t xml:space="preserve">6438429970750 </t>
  </si>
  <si>
    <t xml:space="preserve">6438429970767 </t>
  </si>
  <si>
    <t xml:space="preserve">6438429970774 </t>
  </si>
  <si>
    <t xml:space="preserve">6438429970781 </t>
  </si>
  <si>
    <t xml:space="preserve">6438429970798 </t>
  </si>
  <si>
    <t xml:space="preserve">6438429970804 </t>
  </si>
  <si>
    <t xml:space="preserve">6438429970811 </t>
  </si>
  <si>
    <t xml:space="preserve">6438429970828 </t>
  </si>
  <si>
    <t xml:space="preserve">6438429970835 </t>
  </si>
  <si>
    <t xml:space="preserve">6438429971030 </t>
  </si>
  <si>
    <t xml:space="preserve">6438429971047 </t>
  </si>
  <si>
    <t xml:space="preserve">6438429971054 </t>
  </si>
  <si>
    <t xml:space="preserve">6438429971061 </t>
  </si>
  <si>
    <t xml:space="preserve">6438429971078 </t>
  </si>
  <si>
    <t xml:space="preserve">6438429971085 </t>
  </si>
  <si>
    <t xml:space="preserve">6438429971092 </t>
  </si>
  <si>
    <t xml:space="preserve">6438429971108 </t>
  </si>
  <si>
    <t xml:space="preserve">6438429971115 </t>
  </si>
  <si>
    <t xml:space="preserve">6438429971122 </t>
  </si>
  <si>
    <t xml:space="preserve">6438429971139 </t>
  </si>
  <si>
    <t xml:space="preserve">6438429971146 </t>
  </si>
  <si>
    <t xml:space="preserve">6438429971153 </t>
  </si>
  <si>
    <t xml:space="preserve">6438429971160 </t>
  </si>
  <si>
    <t xml:space="preserve">6438429971177 </t>
  </si>
  <si>
    <t xml:space="preserve">6438429971184 </t>
  </si>
  <si>
    <t xml:space="preserve">6438429971191 </t>
  </si>
  <si>
    <t xml:space="preserve">6438429970842 </t>
  </si>
  <si>
    <t xml:space="preserve">6438429970859 </t>
  </si>
  <si>
    <t xml:space="preserve">6438429970866 </t>
  </si>
  <si>
    <t xml:space="preserve">6438429970873 </t>
  </si>
  <si>
    <t xml:space="preserve">6438429970880 </t>
  </si>
  <si>
    <t xml:space="preserve">6438429970897 </t>
  </si>
  <si>
    <t xml:space="preserve">6438429970903 </t>
  </si>
  <si>
    <t xml:space="preserve">6438429970910 </t>
  </si>
  <si>
    <t xml:space="preserve">6438429970927 </t>
  </si>
  <si>
    <t xml:space="preserve">6438429970934 </t>
  </si>
  <si>
    <t xml:space="preserve">6438429970941 </t>
  </si>
  <si>
    <t xml:space="preserve">6438429970958 </t>
  </si>
  <si>
    <t xml:space="preserve">6438429970965 </t>
  </si>
  <si>
    <t xml:space="preserve">6438429970972 </t>
  </si>
  <si>
    <t xml:space="preserve">6438429970989 </t>
  </si>
  <si>
    <t xml:space="preserve">6438429970996 </t>
  </si>
  <si>
    <t xml:space="preserve">6438429971009 </t>
  </si>
  <si>
    <t xml:space="preserve">6438429971016 </t>
  </si>
  <si>
    <t xml:space="preserve">6438429783374 </t>
  </si>
  <si>
    <t xml:space="preserve">6438429783381 </t>
  </si>
  <si>
    <t xml:space="preserve">6438429783398 </t>
  </si>
  <si>
    <t xml:space="preserve">6438429783404 </t>
  </si>
  <si>
    <t xml:space="preserve">6438429783411 </t>
  </si>
  <si>
    <t xml:space="preserve">6438429783428 </t>
  </si>
  <si>
    <t xml:space="preserve">6438429783435 </t>
  </si>
  <si>
    <t xml:space="preserve">6438429783442 </t>
  </si>
  <si>
    <t xml:space="preserve">6438429783459 </t>
  </si>
  <si>
    <t xml:space="preserve">6438429783466 </t>
  </si>
  <si>
    <t xml:space="preserve">6438429783473 </t>
  </si>
  <si>
    <t xml:space="preserve">6438429783480 </t>
  </si>
  <si>
    <t xml:space="preserve">6438429783497 </t>
  </si>
  <si>
    <t xml:space="preserve">6438429783503 </t>
  </si>
  <si>
    <t xml:space="preserve">6438429783510 </t>
  </si>
  <si>
    <t xml:space="preserve">6438429783527 </t>
  </si>
  <si>
    <t xml:space="preserve">6438429783534 </t>
  </si>
  <si>
    <t xml:space="preserve">6438429783206 </t>
  </si>
  <si>
    <t xml:space="preserve">6438429783213 </t>
  </si>
  <si>
    <t xml:space="preserve">6438429783220 </t>
  </si>
  <si>
    <t xml:space="preserve">6438429783237 </t>
  </si>
  <si>
    <t xml:space="preserve">6438429783244 </t>
  </si>
  <si>
    <t xml:space="preserve">6438429783251 </t>
  </si>
  <si>
    <t xml:space="preserve">6438429783268 </t>
  </si>
  <si>
    <t xml:space="preserve">6438429783275 </t>
  </si>
  <si>
    <t xml:space="preserve">6438429783282 </t>
  </si>
  <si>
    <t xml:space="preserve">6438429783299 </t>
  </si>
  <si>
    <t xml:space="preserve">6438429783305 </t>
  </si>
  <si>
    <t xml:space="preserve">6438429783312 </t>
  </si>
  <si>
    <t xml:space="preserve">6438429783329 </t>
  </si>
  <si>
    <t xml:space="preserve">6438429783336 </t>
  </si>
  <si>
    <t xml:space="preserve">6438429783343 </t>
  </si>
  <si>
    <t xml:space="preserve">6438429783350 </t>
  </si>
  <si>
    <t xml:space="preserve">6438429783367 </t>
  </si>
  <si>
    <t xml:space="preserve">6438429783039 </t>
  </si>
  <si>
    <t xml:space="preserve">6438429783046 </t>
  </si>
  <si>
    <t xml:space="preserve">6438429783053 </t>
  </si>
  <si>
    <t xml:space="preserve">6438429783060 </t>
  </si>
  <si>
    <t xml:space="preserve">6438429783077 </t>
  </si>
  <si>
    <t xml:space="preserve">6438429783084 </t>
  </si>
  <si>
    <t xml:space="preserve">6438429783091 </t>
  </si>
  <si>
    <t xml:space="preserve">6438429783107 </t>
  </si>
  <si>
    <t xml:space="preserve">6438429783114 </t>
  </si>
  <si>
    <t xml:space="preserve">6438429783121 </t>
  </si>
  <si>
    <t xml:space="preserve">6438429783138 </t>
  </si>
  <si>
    <t xml:space="preserve">6438429783145 </t>
  </si>
  <si>
    <t xml:space="preserve">6438429783152 </t>
  </si>
  <si>
    <t xml:space="preserve">6438429783169 </t>
  </si>
  <si>
    <t xml:space="preserve">6438429783176 </t>
  </si>
  <si>
    <t xml:space="preserve">6438429783183 </t>
  </si>
  <si>
    <t xml:space="preserve">6438429783190 </t>
  </si>
  <si>
    <t xml:space="preserve">6438429782865 </t>
  </si>
  <si>
    <t xml:space="preserve">6438429782872 </t>
  </si>
  <si>
    <t xml:space="preserve">6438429782889 </t>
  </si>
  <si>
    <t xml:space="preserve">6438429782896 </t>
  </si>
  <si>
    <t xml:space="preserve">6438429782902 </t>
  </si>
  <si>
    <t xml:space="preserve">6438429782919 </t>
  </si>
  <si>
    <t xml:space="preserve">6438429782926 </t>
  </si>
  <si>
    <t xml:space="preserve">6438429782933 </t>
  </si>
  <si>
    <t xml:space="preserve">6438429782940 </t>
  </si>
  <si>
    <t xml:space="preserve">6438429782957 </t>
  </si>
  <si>
    <t xml:space="preserve">6438429782964 </t>
  </si>
  <si>
    <t xml:space="preserve">6438429782971 </t>
  </si>
  <si>
    <t xml:space="preserve">6438429782988 </t>
  </si>
  <si>
    <t xml:space="preserve">6438429782995 </t>
  </si>
  <si>
    <t xml:space="preserve">6438429783008 </t>
  </si>
  <si>
    <t xml:space="preserve">6438429783015 </t>
  </si>
  <si>
    <t xml:space="preserve">6438429783022 </t>
  </si>
  <si>
    <t xml:space="preserve">6438557140513 </t>
  </si>
  <si>
    <t xml:space="preserve">6438557140520 </t>
  </si>
  <si>
    <t xml:space="preserve">6438557140537 </t>
  </si>
  <si>
    <t xml:space="preserve">6438557140544 </t>
  </si>
  <si>
    <t xml:space="preserve">6438557140551 </t>
  </si>
  <si>
    <t xml:space="preserve">6438557140568 </t>
  </si>
  <si>
    <t xml:space="preserve">6438557140575 </t>
  </si>
  <si>
    <t xml:space="preserve">6438557140582 </t>
  </si>
  <si>
    <t xml:space="preserve">6438557140599 </t>
  </si>
  <si>
    <t xml:space="preserve">6438557140605 </t>
  </si>
  <si>
    <t xml:space="preserve">6438557093277 </t>
  </si>
  <si>
    <t xml:space="preserve">6438557093284 </t>
  </si>
  <si>
    <t xml:space="preserve">6438557093291 </t>
  </si>
  <si>
    <t xml:space="preserve">6438557093307 </t>
  </si>
  <si>
    <t xml:space="preserve">6438557093314 </t>
  </si>
  <si>
    <t xml:space="preserve">6438557093321 </t>
  </si>
  <si>
    <t xml:space="preserve">6438557093338 </t>
  </si>
  <si>
    <t xml:space="preserve">6438557093345 </t>
  </si>
  <si>
    <t xml:space="preserve">6438557093352 </t>
  </si>
  <si>
    <t xml:space="preserve">6438557093369 </t>
  </si>
  <si>
    <t xml:space="preserve">6438557144085 </t>
  </si>
  <si>
    <t xml:space="preserve">6438557146331 </t>
  </si>
  <si>
    <t xml:space="preserve">6438557146348 </t>
  </si>
  <si>
    <t xml:space="preserve">6438557146355 </t>
  </si>
  <si>
    <t xml:space="preserve">6438557146362 </t>
  </si>
  <si>
    <t xml:space="preserve">6438557144092 </t>
  </si>
  <si>
    <t xml:space="preserve">6438557144108 </t>
  </si>
  <si>
    <t xml:space="preserve">6438557144115 </t>
  </si>
  <si>
    <t xml:space="preserve">6438557144122 </t>
  </si>
  <si>
    <t xml:space="preserve">6438557144139 </t>
  </si>
  <si>
    <t xml:space="preserve">6438557093185 </t>
  </si>
  <si>
    <t xml:space="preserve">6438557093192 </t>
  </si>
  <si>
    <t xml:space="preserve">6438557093208 </t>
  </si>
  <si>
    <t xml:space="preserve">6438557093215 </t>
  </si>
  <si>
    <t xml:space="preserve">6438557093222 </t>
  </si>
  <si>
    <t xml:space="preserve">6438557093239 </t>
  </si>
  <si>
    <t xml:space="preserve">6438557093246 </t>
  </si>
  <si>
    <t xml:space="preserve">6438557093253 </t>
  </si>
  <si>
    <t xml:space="preserve">6438557093260 </t>
  </si>
  <si>
    <t xml:space="preserve">6438557093000 </t>
  </si>
  <si>
    <t xml:space="preserve">6438557093017 </t>
  </si>
  <si>
    <t xml:space="preserve">6438557093024 </t>
  </si>
  <si>
    <t xml:space="preserve">6438557093031 </t>
  </si>
  <si>
    <t xml:space="preserve">6438557093048 </t>
  </si>
  <si>
    <t xml:space="preserve">6438557093055 </t>
  </si>
  <si>
    <t xml:space="preserve">6438557093062 </t>
  </si>
  <si>
    <t xml:space="preserve">6438557216980 </t>
  </si>
  <si>
    <t xml:space="preserve">6438557216997 </t>
  </si>
  <si>
    <t xml:space="preserve">6438557217000 </t>
  </si>
  <si>
    <t xml:space="preserve">6438557217017 </t>
  </si>
  <si>
    <t xml:space="preserve">6438557217024 </t>
  </si>
  <si>
    <t xml:space="preserve">6438557217031 </t>
  </si>
  <si>
    <t xml:space="preserve">6438557217048 </t>
  </si>
  <si>
    <t xml:space="preserve">6438557217055 </t>
  </si>
  <si>
    <t xml:space="preserve">6438557217062 </t>
  </si>
  <si>
    <t xml:space="preserve">6438557217079 </t>
  </si>
  <si>
    <t xml:space="preserve">6438557217086 </t>
  </si>
  <si>
    <t xml:space="preserve">6438557217093 </t>
  </si>
  <si>
    <t xml:space="preserve">6438557217109 </t>
  </si>
  <si>
    <t xml:space="preserve">6438557217116 </t>
  </si>
  <si>
    <t xml:space="preserve">6438557217123 </t>
  </si>
  <si>
    <t xml:space="preserve">6438557217130 </t>
  </si>
  <si>
    <t xml:space="preserve">6438557217147 </t>
  </si>
  <si>
    <t xml:space="preserve">6438557217154 </t>
  </si>
  <si>
    <t xml:space="preserve">6438557219530 </t>
  </si>
  <si>
    <t xml:space="preserve">6438557219547 </t>
  </si>
  <si>
    <t xml:space="preserve">6438557219554 </t>
  </si>
  <si>
    <t xml:space="preserve">6438557219561 </t>
  </si>
  <si>
    <t xml:space="preserve">6438557219578 </t>
  </si>
  <si>
    <t xml:space="preserve">6438557219585 </t>
  </si>
  <si>
    <t xml:space="preserve">6438557219592 </t>
  </si>
  <si>
    <t xml:space="preserve">6438557219608 </t>
  </si>
  <si>
    <t xml:space="preserve">6438557219615 </t>
  </si>
  <si>
    <t xml:space="preserve">6438557219356 </t>
  </si>
  <si>
    <t xml:space="preserve">6438557219363 </t>
  </si>
  <si>
    <t xml:space="preserve">6438557219370 </t>
  </si>
  <si>
    <t xml:space="preserve">6438557219387 </t>
  </si>
  <si>
    <t xml:space="preserve">6438557219394 </t>
  </si>
  <si>
    <t xml:space="preserve">6438557219400 </t>
  </si>
  <si>
    <t xml:space="preserve">6438557219417 </t>
  </si>
  <si>
    <t xml:space="preserve">6438557219424 </t>
  </si>
  <si>
    <t xml:space="preserve">6438557219431 </t>
  </si>
  <si>
    <t xml:space="preserve">6438557219448 </t>
  </si>
  <si>
    <t xml:space="preserve">6438557219455 </t>
  </si>
  <si>
    <t xml:space="preserve">6438557219462 </t>
  </si>
  <si>
    <t xml:space="preserve">6438557219479 </t>
  </si>
  <si>
    <t xml:space="preserve">6438557219486 </t>
  </si>
  <si>
    <t xml:space="preserve">6438557219493 </t>
  </si>
  <si>
    <t xml:space="preserve">6438557219509 </t>
  </si>
  <si>
    <t xml:space="preserve">6438557219516 </t>
  </si>
  <si>
    <t xml:space="preserve">6438557219523 </t>
  </si>
  <si>
    <t xml:space="preserve">6438557140223 </t>
  </si>
  <si>
    <t xml:space="preserve">6438557140230 </t>
  </si>
  <si>
    <t xml:space="preserve">6438557140247 </t>
  </si>
  <si>
    <t xml:space="preserve">6438557140254 </t>
  </si>
  <si>
    <t xml:space="preserve">6438557140261 </t>
  </si>
  <si>
    <t xml:space="preserve">6438557140278 </t>
  </si>
  <si>
    <t xml:space="preserve">6438557140285 </t>
  </si>
  <si>
    <t xml:space="preserve">6438557140292 </t>
  </si>
  <si>
    <t xml:space="preserve">6438557140308 </t>
  </si>
  <si>
    <t xml:space="preserve">6438557140315 </t>
  </si>
  <si>
    <t xml:space="preserve">6438557140322 </t>
  </si>
  <si>
    <t xml:space="preserve">6438557187501 </t>
  </si>
  <si>
    <t xml:space="preserve">6438557187518 </t>
  </si>
  <si>
    <t xml:space="preserve">6438557187525 </t>
  </si>
  <si>
    <t xml:space="preserve">6438557187532 </t>
  </si>
  <si>
    <t xml:space="preserve">6438557187549 </t>
  </si>
  <si>
    <t xml:space="preserve">6438557187556 </t>
  </si>
  <si>
    <t xml:space="preserve">6438557187563 </t>
  </si>
  <si>
    <t xml:space="preserve">6438557187570 </t>
  </si>
  <si>
    <t xml:space="preserve">6438557187587 </t>
  </si>
  <si>
    <t xml:space="preserve">6438557187594 </t>
  </si>
  <si>
    <t xml:space="preserve">6438557187600 </t>
  </si>
  <si>
    <t xml:space="preserve">6438557187631 </t>
  </si>
  <si>
    <t xml:space="preserve">6438557187648 </t>
  </si>
  <si>
    <t xml:space="preserve">6438557187655 </t>
  </si>
  <si>
    <t xml:space="preserve">6438557187662 </t>
  </si>
  <si>
    <t xml:space="preserve">6438557187679 </t>
  </si>
  <si>
    <t xml:space="preserve">6438557187686 </t>
  </si>
  <si>
    <t xml:space="preserve">6438557187693 </t>
  </si>
  <si>
    <t xml:space="preserve">6438557187709 </t>
  </si>
  <si>
    <t xml:space="preserve">6438557187716 </t>
  </si>
  <si>
    <t xml:space="preserve">6438557187723 </t>
  </si>
  <si>
    <t xml:space="preserve">6438557187730 </t>
  </si>
  <si>
    <t xml:space="preserve">6438557187372 </t>
  </si>
  <si>
    <t xml:space="preserve">6438557187389 </t>
  </si>
  <si>
    <t xml:space="preserve">6438557187396 </t>
  </si>
  <si>
    <t xml:space="preserve">6438557187402 </t>
  </si>
  <si>
    <t xml:space="preserve">6438557187419 </t>
  </si>
  <si>
    <t xml:space="preserve">6438557187426 </t>
  </si>
  <si>
    <t xml:space="preserve">6438557187433 </t>
  </si>
  <si>
    <t xml:space="preserve">6438557187440 </t>
  </si>
  <si>
    <t xml:space="preserve">6438557187457 </t>
  </si>
  <si>
    <t xml:space="preserve">6438557187464 </t>
  </si>
  <si>
    <t xml:space="preserve">6438557187471 </t>
  </si>
  <si>
    <t xml:space="preserve">6438557187907 </t>
  </si>
  <si>
    <t xml:space="preserve">6438557187914 </t>
  </si>
  <si>
    <t xml:space="preserve">6438557187921 </t>
  </si>
  <si>
    <t xml:space="preserve">6438557187938 </t>
  </si>
  <si>
    <t xml:space="preserve">6438557187945 </t>
  </si>
  <si>
    <t xml:space="preserve">6438557187952 </t>
  </si>
  <si>
    <t xml:space="preserve">6438557187969 </t>
  </si>
  <si>
    <t xml:space="preserve">6438557187976 </t>
  </si>
  <si>
    <t xml:space="preserve">6438557187983 </t>
  </si>
  <si>
    <t xml:space="preserve">6438557187990 </t>
  </si>
  <si>
    <t xml:space="preserve">6438557188003 </t>
  </si>
  <si>
    <t xml:space="preserve">6438557188010 </t>
  </si>
  <si>
    <t xml:space="preserve">6438557188027 </t>
  </si>
  <si>
    <t xml:space="preserve">6438557188034 </t>
  </si>
  <si>
    <t xml:space="preserve">6438557187839 </t>
  </si>
  <si>
    <t xml:space="preserve">6438557187846 </t>
  </si>
  <si>
    <t xml:space="preserve">6438557187853 </t>
  </si>
  <si>
    <t xml:space="preserve">6438557187860 </t>
  </si>
  <si>
    <t xml:space="preserve">6438557187877 </t>
  </si>
  <si>
    <t xml:space="preserve">6438557187884 </t>
  </si>
  <si>
    <t xml:space="preserve">6438557187891 </t>
  </si>
  <si>
    <t xml:space="preserve">6438557219257 </t>
  </si>
  <si>
    <t xml:space="preserve">6438557219264 </t>
  </si>
  <si>
    <t xml:space="preserve">6438557219271 </t>
  </si>
  <si>
    <t xml:space="preserve">6438557219288 </t>
  </si>
  <si>
    <t xml:space="preserve">6438557219295 </t>
  </si>
  <si>
    <t xml:space="preserve">6438557219301 </t>
  </si>
  <si>
    <t xml:space="preserve">6438557219318 </t>
  </si>
  <si>
    <t xml:space="preserve">6438557219325 </t>
  </si>
  <si>
    <t xml:space="preserve">6438557219332 </t>
  </si>
  <si>
    <t xml:space="preserve">6438557219349 </t>
  </si>
  <si>
    <t xml:space="preserve">6438557219158 </t>
  </si>
  <si>
    <t xml:space="preserve">6438557219165 </t>
  </si>
  <si>
    <t xml:space="preserve">6438557219172 </t>
  </si>
  <si>
    <t xml:space="preserve">6438557219189 </t>
  </si>
  <si>
    <t xml:space="preserve">6438557219196 </t>
  </si>
  <si>
    <t xml:space="preserve">6438557219202 </t>
  </si>
  <si>
    <t xml:space="preserve">6438557219219 </t>
  </si>
  <si>
    <t xml:space="preserve">6438557219226 </t>
  </si>
  <si>
    <t xml:space="preserve">6438557219233 </t>
  </si>
  <si>
    <t xml:space="preserve">6438557219240 </t>
  </si>
  <si>
    <t xml:space="preserve">6438557278278 </t>
  </si>
  <si>
    <t xml:space="preserve">6438557278285 </t>
  </si>
  <si>
    <t xml:space="preserve">6438557278292 </t>
  </si>
  <si>
    <t xml:space="preserve">6438557278308 </t>
  </si>
  <si>
    <t xml:space="preserve">6438557278315 </t>
  </si>
  <si>
    <t xml:space="preserve">6438557278322 </t>
  </si>
  <si>
    <t xml:space="preserve">6438557278339 </t>
  </si>
  <si>
    <t xml:space="preserve">6438557278346 </t>
  </si>
  <si>
    <t xml:space="preserve">6438557278353 </t>
  </si>
  <si>
    <t xml:space="preserve">6438557278360 </t>
  </si>
  <si>
    <t xml:space="preserve">6438557278377 </t>
  </si>
  <si>
    <t xml:space="preserve">6438557278384 </t>
  </si>
  <si>
    <t xml:space="preserve">6438557278391 </t>
  </si>
  <si>
    <t xml:space="preserve">6438557278148 </t>
  </si>
  <si>
    <t xml:space="preserve">6438557278155 </t>
  </si>
  <si>
    <t xml:space="preserve">6438557278162 </t>
  </si>
  <si>
    <t xml:space="preserve">6438557278179 </t>
  </si>
  <si>
    <t xml:space="preserve">6438557278186 </t>
  </si>
  <si>
    <t xml:space="preserve">6438557278193 </t>
  </si>
  <si>
    <t xml:space="preserve">6438557278209 </t>
  </si>
  <si>
    <t xml:space="preserve">6438557278216 </t>
  </si>
  <si>
    <t xml:space="preserve">6438557278223 </t>
  </si>
  <si>
    <t xml:space="preserve">6438557278230 </t>
  </si>
  <si>
    <t xml:space="preserve">6438557278247 </t>
  </si>
  <si>
    <t xml:space="preserve">6438557278254 </t>
  </si>
  <si>
    <t xml:space="preserve">6438557278261 </t>
  </si>
  <si>
    <t xml:space="preserve">6438557278018 </t>
  </si>
  <si>
    <t xml:space="preserve">6438557278025 </t>
  </si>
  <si>
    <t xml:space="preserve">6438557278032 </t>
  </si>
  <si>
    <t xml:space="preserve">6438557278049 </t>
  </si>
  <si>
    <t xml:space="preserve">6438557278056 </t>
  </si>
  <si>
    <t xml:space="preserve">6438557278063 </t>
  </si>
  <si>
    <t xml:space="preserve">6438557278070 </t>
  </si>
  <si>
    <t xml:space="preserve">6438557278087 </t>
  </si>
  <si>
    <t xml:space="preserve">6438557278094 </t>
  </si>
  <si>
    <t xml:space="preserve">6438557278100 </t>
  </si>
  <si>
    <t xml:space="preserve">6438557278117 </t>
  </si>
  <si>
    <t xml:space="preserve">6438557278124 </t>
  </si>
  <si>
    <t xml:space="preserve">6438557278131 </t>
  </si>
  <si>
    <t xml:space="preserve">6438557277882 </t>
  </si>
  <si>
    <t xml:space="preserve">6438557277899 </t>
  </si>
  <si>
    <t xml:space="preserve">6438557277905 </t>
  </si>
  <si>
    <t xml:space="preserve">6438557277912 </t>
  </si>
  <si>
    <t xml:space="preserve">6438557277929 </t>
  </si>
  <si>
    <t xml:space="preserve">6438557277936 </t>
  </si>
  <si>
    <t xml:space="preserve">6438557277943 </t>
  </si>
  <si>
    <t xml:space="preserve">6438557277950 </t>
  </si>
  <si>
    <t xml:space="preserve">6438557277967 </t>
  </si>
  <si>
    <t xml:space="preserve">6438557277974 </t>
  </si>
  <si>
    <t xml:space="preserve">6438557277981 </t>
  </si>
  <si>
    <t xml:space="preserve">6438557277998 </t>
  </si>
  <si>
    <t xml:space="preserve">6438557278001 </t>
  </si>
  <si>
    <t xml:space="preserve">6438557272566 </t>
  </si>
  <si>
    <t xml:space="preserve">6438557272573 </t>
  </si>
  <si>
    <t xml:space="preserve">6438557272580 </t>
  </si>
  <si>
    <t xml:space="preserve">6438557272597 </t>
  </si>
  <si>
    <t xml:space="preserve">6438557272603 </t>
  </si>
  <si>
    <t xml:space="preserve">6438557272610 </t>
  </si>
  <si>
    <t xml:space="preserve">6438557272627 </t>
  </si>
  <si>
    <t xml:space="preserve">6438557272634 </t>
  </si>
  <si>
    <t xml:space="preserve">6438557272641 </t>
  </si>
  <si>
    <t xml:space="preserve">6438557272658 </t>
  </si>
  <si>
    <t xml:space="preserve">6438557272665 </t>
  </si>
  <si>
    <t xml:space="preserve">6438557272672 </t>
  </si>
  <si>
    <t xml:space="preserve">6438557272689 </t>
  </si>
  <si>
    <t xml:space="preserve">6438557272696 </t>
  </si>
  <si>
    <t xml:space="preserve">6438557272702 </t>
  </si>
  <si>
    <t xml:space="preserve">6438557272399 </t>
  </si>
  <si>
    <t xml:space="preserve">6438557272405 </t>
  </si>
  <si>
    <t xml:space="preserve">6438557272412 </t>
  </si>
  <si>
    <t xml:space="preserve">6438557272429 </t>
  </si>
  <si>
    <t xml:space="preserve">6438557272436 </t>
  </si>
  <si>
    <t xml:space="preserve">6438557272443 </t>
  </si>
  <si>
    <t xml:space="preserve">6438557272450 </t>
  </si>
  <si>
    <t xml:space="preserve">6438557272467 </t>
  </si>
  <si>
    <t xml:space="preserve">6438557272474 </t>
  </si>
  <si>
    <t xml:space="preserve">6438557272481 </t>
  </si>
  <si>
    <t xml:space="preserve">6438557272498 </t>
  </si>
  <si>
    <t xml:space="preserve">6438557272504 </t>
  </si>
  <si>
    <t xml:space="preserve">6438557272511 </t>
  </si>
  <si>
    <t xml:space="preserve">6438557272528 </t>
  </si>
  <si>
    <t xml:space="preserve">6438557272535 </t>
  </si>
  <si>
    <t xml:space="preserve">6438557131344 </t>
  </si>
  <si>
    <t xml:space="preserve">6438557131351 </t>
  </si>
  <si>
    <t xml:space="preserve">6438557131368 </t>
  </si>
  <si>
    <t xml:space="preserve">6438557131375 </t>
  </si>
  <si>
    <t xml:space="preserve">6438557131382 </t>
  </si>
  <si>
    <t xml:space="preserve">6438557131399 </t>
  </si>
  <si>
    <t xml:space="preserve">6438557131405 </t>
  </si>
  <si>
    <t xml:space="preserve">6438557131412 </t>
  </si>
  <si>
    <t xml:space="preserve">6438557131429 </t>
  </si>
  <si>
    <t xml:space="preserve">6438557131436 </t>
  </si>
  <si>
    <t xml:space="preserve">6438557131443 </t>
  </si>
  <si>
    <t xml:space="preserve">6438557131450 </t>
  </si>
  <si>
    <t xml:space="preserve">6438557131498 </t>
  </si>
  <si>
    <t xml:space="preserve">6438557131504 </t>
  </si>
  <si>
    <t xml:space="preserve">6438557131511 </t>
  </si>
  <si>
    <t xml:space="preserve">6438557131528 </t>
  </si>
  <si>
    <t xml:space="preserve">6438557131535 </t>
  </si>
  <si>
    <t xml:space="preserve">6438557131542 </t>
  </si>
  <si>
    <t xml:space="preserve">6438557131559 </t>
  </si>
  <si>
    <t xml:space="preserve">6438557131566 </t>
  </si>
  <si>
    <t xml:space="preserve">6438557131573 </t>
  </si>
  <si>
    <t xml:space="preserve">6438557131580 </t>
  </si>
  <si>
    <t xml:space="preserve">6438557131597 </t>
  </si>
  <si>
    <t xml:space="preserve">6438557131603 </t>
  </si>
  <si>
    <t xml:space="preserve">6438557131610 </t>
  </si>
  <si>
    <t xml:space="preserve">6438557131627 </t>
  </si>
  <si>
    <t xml:space="preserve">6438557131634 </t>
  </si>
  <si>
    <t xml:space="preserve">6438557131795 </t>
  </si>
  <si>
    <t xml:space="preserve">6438557131801 </t>
  </si>
  <si>
    <t xml:space="preserve">6438557131818 </t>
  </si>
  <si>
    <t xml:space="preserve">6438557131825 </t>
  </si>
  <si>
    <t xml:space="preserve">6438557131832 </t>
  </si>
  <si>
    <t xml:space="preserve">6438557131849 </t>
  </si>
  <si>
    <t xml:space="preserve">6438557131856 </t>
  </si>
  <si>
    <t xml:space="preserve">6438557131863 </t>
  </si>
  <si>
    <t xml:space="preserve">6438557131870 </t>
  </si>
  <si>
    <t xml:space="preserve">6438557131887 </t>
  </si>
  <si>
    <t xml:space="preserve">6438557131894 </t>
  </si>
  <si>
    <t xml:space="preserve">6438557131900 </t>
  </si>
  <si>
    <t xml:space="preserve">6438557131917 </t>
  </si>
  <si>
    <t xml:space="preserve">6438557131924 </t>
  </si>
  <si>
    <t xml:space="preserve">6438557131931 </t>
  </si>
  <si>
    <t xml:space="preserve">6438557272733 </t>
  </si>
  <si>
    <t xml:space="preserve">6438557272740 </t>
  </si>
  <si>
    <t xml:space="preserve">6438557272757 </t>
  </si>
  <si>
    <t xml:space="preserve">6438557272764 </t>
  </si>
  <si>
    <t xml:space="preserve">6438557272771 </t>
  </si>
  <si>
    <t xml:space="preserve">6438557272788 </t>
  </si>
  <si>
    <t xml:space="preserve">6438557272795 </t>
  </si>
  <si>
    <t xml:space="preserve">6438557272801 </t>
  </si>
  <si>
    <t xml:space="preserve">6438557272818 </t>
  </si>
  <si>
    <t xml:space="preserve">6438557272825 </t>
  </si>
  <si>
    <t xml:space="preserve">6438557272832 </t>
  </si>
  <si>
    <t xml:space="preserve">6438557272849 </t>
  </si>
  <si>
    <t xml:space="preserve">6438557272856 </t>
  </si>
  <si>
    <t xml:space="preserve">6438557272863 </t>
  </si>
  <si>
    <t xml:space="preserve">6438557272870 </t>
  </si>
  <si>
    <t xml:space="preserve">6438557039541 </t>
  </si>
  <si>
    <t xml:space="preserve">6438557039558 </t>
  </si>
  <si>
    <t xml:space="preserve">6438557039565 </t>
  </si>
  <si>
    <t xml:space="preserve">6438557039572 </t>
  </si>
  <si>
    <t xml:space="preserve">6438557039589 </t>
  </si>
  <si>
    <t xml:space="preserve">6438557039596 </t>
  </si>
  <si>
    <t xml:space="preserve">6438557039602 </t>
  </si>
  <si>
    <t xml:space="preserve">6438557039619 </t>
  </si>
  <si>
    <t xml:space="preserve">6438557039626 </t>
  </si>
  <si>
    <t xml:space="preserve">6438557039633 </t>
  </si>
  <si>
    <t xml:space="preserve">6438557039640 </t>
  </si>
  <si>
    <t xml:space="preserve">6438557218724 </t>
  </si>
  <si>
    <t xml:space="preserve">6438557218731 </t>
  </si>
  <si>
    <t xml:space="preserve">6438557220383 </t>
  </si>
  <si>
    <t xml:space="preserve">6438557220390 </t>
  </si>
  <si>
    <t xml:space="preserve">6438557220406 </t>
  </si>
  <si>
    <t xml:space="preserve">6438557220413 </t>
  </si>
  <si>
    <t xml:space="preserve">6438557220420 </t>
  </si>
  <si>
    <t xml:space="preserve">6438557220437 </t>
  </si>
  <si>
    <t xml:space="preserve">6438557220444 </t>
  </si>
  <si>
    <t xml:space="preserve">6438557220451 </t>
  </si>
  <si>
    <t xml:space="preserve">6438557220468 </t>
  </si>
  <si>
    <t xml:space="preserve">6438557220475 </t>
  </si>
  <si>
    <t xml:space="preserve">6438557220482 </t>
  </si>
  <si>
    <t xml:space="preserve">6438557081380 </t>
  </si>
  <si>
    <t xml:space="preserve">6438557081397 </t>
  </si>
  <si>
    <t xml:space="preserve">6438557081403 </t>
  </si>
  <si>
    <t xml:space="preserve">6438557081410 </t>
  </si>
  <si>
    <t xml:space="preserve">6438557081427 </t>
  </si>
  <si>
    <t xml:space="preserve">6438557081434 </t>
  </si>
  <si>
    <t xml:space="preserve">6438557081441 </t>
  </si>
  <si>
    <t xml:space="preserve">6438557081458 </t>
  </si>
  <si>
    <t xml:space="preserve">6438557081465 </t>
  </si>
  <si>
    <t xml:space="preserve">6438557081472 </t>
  </si>
  <si>
    <t xml:space="preserve">6438557081489 </t>
  </si>
  <si>
    <t xml:space="preserve">6438557218533 </t>
  </si>
  <si>
    <t xml:space="preserve">6438557218540 </t>
  </si>
  <si>
    <t xml:space="preserve">6438557039435 </t>
  </si>
  <si>
    <t xml:space="preserve">6438557039442 </t>
  </si>
  <si>
    <t xml:space="preserve">6438557039459 </t>
  </si>
  <si>
    <t xml:space="preserve">6438557039466 </t>
  </si>
  <si>
    <t xml:space="preserve">6438557039473 </t>
  </si>
  <si>
    <t xml:space="preserve">6438557039480 </t>
  </si>
  <si>
    <t xml:space="preserve">6438557039497 </t>
  </si>
  <si>
    <t xml:space="preserve">6438557039503 </t>
  </si>
  <si>
    <t xml:space="preserve">6438557039510 </t>
  </si>
  <si>
    <t xml:space="preserve">6438557039527 </t>
  </si>
  <si>
    <t xml:space="preserve">6438557039534 </t>
  </si>
  <si>
    <t xml:space="preserve">6438557218557 </t>
  </si>
  <si>
    <t xml:space="preserve">6438557218564 </t>
  </si>
  <si>
    <t xml:space="preserve">6438557093864 </t>
  </si>
  <si>
    <t xml:space="preserve">6438557093871 </t>
  </si>
  <si>
    <t xml:space="preserve">6438557093888 </t>
  </si>
  <si>
    <t xml:space="preserve">6438557093895 </t>
  </si>
  <si>
    <t xml:space="preserve">6438557093901 </t>
  </si>
  <si>
    <t xml:space="preserve">6438557093918 </t>
  </si>
  <si>
    <t xml:space="preserve">6438557093925 </t>
  </si>
  <si>
    <t xml:space="preserve">6438557093932 </t>
  </si>
  <si>
    <t xml:space="preserve">6438557093949 </t>
  </si>
  <si>
    <t xml:space="preserve">6438557093956 </t>
  </si>
  <si>
    <t xml:space="preserve">6438557093963 </t>
  </si>
  <si>
    <t xml:space="preserve">6438557093970 </t>
  </si>
  <si>
    <t xml:space="preserve">6438557093987 </t>
  </si>
  <si>
    <t xml:space="preserve">6438557093475 </t>
  </si>
  <si>
    <t xml:space="preserve">6438557093482 </t>
  </si>
  <si>
    <t xml:space="preserve">6438557093499 </t>
  </si>
  <si>
    <t xml:space="preserve">6438557093505 </t>
  </si>
  <si>
    <t xml:space="preserve">6438557093512 </t>
  </si>
  <si>
    <t xml:space="preserve">6438557093529 </t>
  </si>
  <si>
    <t xml:space="preserve">6438557093536 </t>
  </si>
  <si>
    <t xml:space="preserve">6438557093543 </t>
  </si>
  <si>
    <t xml:space="preserve">6438557093604 </t>
  </si>
  <si>
    <t xml:space="preserve">6438557093611 </t>
  </si>
  <si>
    <t xml:space="preserve">6438557093628 </t>
  </si>
  <si>
    <t xml:space="preserve">6438557093635 </t>
  </si>
  <si>
    <t xml:space="preserve">6438557093642 </t>
  </si>
  <si>
    <t xml:space="preserve">6438557093659 </t>
  </si>
  <si>
    <t xml:space="preserve">6438557093666 </t>
  </si>
  <si>
    <t xml:space="preserve">6438557093673 </t>
  </si>
  <si>
    <t xml:space="preserve">6438557093680 </t>
  </si>
  <si>
    <t xml:space="preserve">6438557093697 </t>
  </si>
  <si>
    <t xml:space="preserve">6438557093703 </t>
  </si>
  <si>
    <t xml:space="preserve">6438557093710 </t>
  </si>
  <si>
    <t xml:space="preserve">6438557093727 </t>
  </si>
  <si>
    <t xml:space="preserve">6438557218960 </t>
  </si>
  <si>
    <t xml:space="preserve">6438557218977 </t>
  </si>
  <si>
    <t xml:space="preserve">6438557218984 </t>
  </si>
  <si>
    <t xml:space="preserve">6438557218991 </t>
  </si>
  <si>
    <t xml:space="preserve">6438557219004 </t>
  </si>
  <si>
    <t xml:space="preserve">6438557219011 </t>
  </si>
  <si>
    <t xml:space="preserve">6438557219028 </t>
  </si>
  <si>
    <t xml:space="preserve">6438557219035 </t>
  </si>
  <si>
    <t xml:space="preserve">6438557219042 </t>
  </si>
  <si>
    <t xml:space="preserve">6438557180588 </t>
  </si>
  <si>
    <t xml:space="preserve">6438557180595 </t>
  </si>
  <si>
    <t xml:space="preserve">6438557180601 </t>
  </si>
  <si>
    <t xml:space="preserve">6438557180618 </t>
  </si>
  <si>
    <t xml:space="preserve">6438557180625 </t>
  </si>
  <si>
    <t xml:space="preserve">6438557180632 </t>
  </si>
  <si>
    <t xml:space="preserve">6438557180649 </t>
  </si>
  <si>
    <t xml:space="preserve">6438557180656 </t>
  </si>
  <si>
    <t xml:space="preserve">6438557180663 </t>
  </si>
  <si>
    <t xml:space="preserve">6438557180670 </t>
  </si>
  <si>
    <t xml:space="preserve">6438557180687 </t>
  </si>
  <si>
    <t xml:space="preserve">6438557180694 </t>
  </si>
  <si>
    <t xml:space="preserve">6438557180700 </t>
  </si>
  <si>
    <t xml:space="preserve">6438557180717 </t>
  </si>
  <si>
    <t xml:space="preserve">6438557180724 </t>
  </si>
  <si>
    <t xml:space="preserve">6438557180731 </t>
  </si>
  <si>
    <t xml:space="preserve">6438557180748 </t>
  </si>
  <si>
    <t xml:space="preserve">6438557180755 </t>
  </si>
  <si>
    <t xml:space="preserve">6438557224251 </t>
  </si>
  <si>
    <t xml:space="preserve">6438557224268 </t>
  </si>
  <si>
    <t xml:space="preserve">6438557224275 </t>
  </si>
  <si>
    <t xml:space="preserve">6438557224282 </t>
  </si>
  <si>
    <t xml:space="preserve">6438557224299 </t>
  </si>
  <si>
    <t xml:space="preserve">6438557224305 </t>
  </si>
  <si>
    <t xml:space="preserve">6438557224312 </t>
  </si>
  <si>
    <t xml:space="preserve">6438557224329 </t>
  </si>
  <si>
    <t xml:space="preserve">6438557224336 </t>
  </si>
  <si>
    <t xml:space="preserve">6438557224343 </t>
  </si>
  <si>
    <t xml:space="preserve">6438557224350 </t>
  </si>
  <si>
    <t xml:space="preserve">6438557180878 </t>
  </si>
  <si>
    <t xml:space="preserve">6438557180885 </t>
  </si>
  <si>
    <t xml:space="preserve">6438557180892 </t>
  </si>
  <si>
    <t xml:space="preserve">6438557180908 </t>
  </si>
  <si>
    <t xml:space="preserve">6438557180915 </t>
  </si>
  <si>
    <t xml:space="preserve">6438557180922 </t>
  </si>
  <si>
    <t xml:space="preserve">6438557180939 </t>
  </si>
  <si>
    <t xml:space="preserve">6438557180946 </t>
  </si>
  <si>
    <t xml:space="preserve">6438557180953 </t>
  </si>
  <si>
    <t xml:space="preserve">6438557092744 </t>
  </si>
  <si>
    <t xml:space="preserve">6438557092751 </t>
  </si>
  <si>
    <t xml:space="preserve">6438557092768 </t>
  </si>
  <si>
    <t xml:space="preserve">6438557092775 </t>
  </si>
  <si>
    <t xml:space="preserve">6438557092782 </t>
  </si>
  <si>
    <t xml:space="preserve">6438557092799 </t>
  </si>
  <si>
    <t xml:space="preserve">6438557092805 </t>
  </si>
  <si>
    <t xml:space="preserve">6438557092812 </t>
  </si>
  <si>
    <t xml:space="preserve">6438557092829 </t>
  </si>
  <si>
    <t xml:space="preserve">6438557181073 </t>
  </si>
  <si>
    <t xml:space="preserve">6438557181080 </t>
  </si>
  <si>
    <t xml:space="preserve">6438557181097 </t>
  </si>
  <si>
    <t xml:space="preserve">6438557181103 </t>
  </si>
  <si>
    <t xml:space="preserve">6438557181110 </t>
  </si>
  <si>
    <t xml:space="preserve">6438557181127 </t>
  </si>
  <si>
    <t xml:space="preserve">6438557181134 </t>
  </si>
  <si>
    <t xml:space="preserve">6438557181141 </t>
  </si>
  <si>
    <t xml:space="preserve">6438557181158 </t>
  </si>
  <si>
    <t xml:space="preserve">6438557181165 </t>
  </si>
  <si>
    <t xml:space="preserve">6438557181172 </t>
  </si>
  <si>
    <t xml:space="preserve">6438557181189 </t>
  </si>
  <si>
    <t xml:space="preserve">6438557181196 </t>
  </si>
  <si>
    <t xml:space="preserve">6438557092850 </t>
  </si>
  <si>
    <t xml:space="preserve">6438557092867 </t>
  </si>
  <si>
    <t xml:space="preserve">6438557092874 </t>
  </si>
  <si>
    <t xml:space="preserve">6438557092881 </t>
  </si>
  <si>
    <t xml:space="preserve">6438557092898 </t>
  </si>
  <si>
    <t xml:space="preserve">6438557092904 </t>
  </si>
  <si>
    <t xml:space="preserve">6438557092911 </t>
  </si>
  <si>
    <t xml:space="preserve">6438557092928 </t>
  </si>
  <si>
    <t xml:space="preserve">6438557092935 </t>
  </si>
  <si>
    <t xml:space="preserve">6438557092942 </t>
  </si>
  <si>
    <t xml:space="preserve">6438557092959 </t>
  </si>
  <si>
    <t xml:space="preserve">6438557092966 </t>
  </si>
  <si>
    <t xml:space="preserve">6438557092973 </t>
  </si>
  <si>
    <t xml:space="preserve">6438557287898 </t>
  </si>
  <si>
    <t xml:space="preserve">6438557287904 </t>
  </si>
  <si>
    <t xml:space="preserve">6438557287911 </t>
  </si>
  <si>
    <t xml:space="preserve">6438557287928 </t>
  </si>
  <si>
    <t xml:space="preserve">6438557287935 </t>
  </si>
  <si>
    <t xml:space="preserve">6438557287942 </t>
  </si>
  <si>
    <t xml:space="preserve">6438557287959 </t>
  </si>
  <si>
    <t xml:space="preserve">6438557287966 </t>
  </si>
  <si>
    <t xml:space="preserve">6438557287973 </t>
  </si>
  <si>
    <t xml:space="preserve">6438557279220 </t>
  </si>
  <si>
    <t xml:space="preserve">6438557279237 </t>
  </si>
  <si>
    <t xml:space="preserve">6438557279244 </t>
  </si>
  <si>
    <t xml:space="preserve">6438557279251 </t>
  </si>
  <si>
    <t xml:space="preserve">6438557279268 </t>
  </si>
  <si>
    <t xml:space="preserve">6438557279275 </t>
  </si>
  <si>
    <t xml:space="preserve">6438557279282 </t>
  </si>
  <si>
    <t xml:space="preserve">6438557279299 </t>
  </si>
  <si>
    <t xml:space="preserve">6438557279305 </t>
  </si>
  <si>
    <t xml:space="preserve">6438557279312 </t>
  </si>
  <si>
    <t xml:space="preserve">6438557279329 </t>
  </si>
  <si>
    <t xml:space="preserve">6438557279008 </t>
  </si>
  <si>
    <t xml:space="preserve">6438557279015 </t>
  </si>
  <si>
    <t xml:space="preserve">6438557279022 </t>
  </si>
  <si>
    <t xml:space="preserve">6438557279039 </t>
  </si>
  <si>
    <t xml:space="preserve">6438557279046 </t>
  </si>
  <si>
    <t xml:space="preserve">6438557279053 </t>
  </si>
  <si>
    <t xml:space="preserve">6438557279060 </t>
  </si>
  <si>
    <t xml:space="preserve">6438557279077 </t>
  </si>
  <si>
    <t xml:space="preserve">6438557279084 </t>
  </si>
  <si>
    <t xml:space="preserve">6438557279091 </t>
  </si>
  <si>
    <t xml:space="preserve">6438557279107 </t>
  </si>
  <si>
    <t xml:space="preserve">6438557278896 </t>
  </si>
  <si>
    <t xml:space="preserve">6438557278902 </t>
  </si>
  <si>
    <t xml:space="preserve">6438557278919 </t>
  </si>
  <si>
    <t xml:space="preserve">6438557278926 </t>
  </si>
  <si>
    <t xml:space="preserve">6438557278933 </t>
  </si>
  <si>
    <t xml:space="preserve">6438557278940 </t>
  </si>
  <si>
    <t xml:space="preserve">6438557278957 </t>
  </si>
  <si>
    <t xml:space="preserve">6438557278964 </t>
  </si>
  <si>
    <t xml:space="preserve">6438557278971 </t>
  </si>
  <si>
    <t xml:space="preserve">6438557278988 </t>
  </si>
  <si>
    <t xml:space="preserve">6438557278995 </t>
  </si>
  <si>
    <t xml:space="preserve">6438557279114 </t>
  </si>
  <si>
    <t xml:space="preserve">6438557279121 </t>
  </si>
  <si>
    <t xml:space="preserve">6438557279138 </t>
  </si>
  <si>
    <t xml:space="preserve">6438557279145 </t>
  </si>
  <si>
    <t xml:space="preserve">6438557279152 </t>
  </si>
  <si>
    <t xml:space="preserve">6438557279169 </t>
  </si>
  <si>
    <t xml:space="preserve">6438557279176 </t>
  </si>
  <si>
    <t xml:space="preserve">6438557279183 </t>
  </si>
  <si>
    <t xml:space="preserve">6438557279190 </t>
  </si>
  <si>
    <t xml:space="preserve">6438557279206 </t>
  </si>
  <si>
    <t xml:space="preserve">6438557279213 </t>
  </si>
  <si>
    <t xml:space="preserve">6438557278803 </t>
  </si>
  <si>
    <t xml:space="preserve">6438557278810 </t>
  </si>
  <si>
    <t xml:space="preserve">6438557278827 </t>
  </si>
  <si>
    <t xml:space="preserve">6438557278834 </t>
  </si>
  <si>
    <t xml:space="preserve">6438557278841 </t>
  </si>
  <si>
    <t xml:space="preserve">6438557278858 </t>
  </si>
  <si>
    <t xml:space="preserve">6438557278865 </t>
  </si>
  <si>
    <t xml:space="preserve">6438557278872 </t>
  </si>
  <si>
    <t xml:space="preserve">6438557278889 </t>
  </si>
  <si>
    <t xml:space="preserve">6438557278629 </t>
  </si>
  <si>
    <t xml:space="preserve">6438557278636 </t>
  </si>
  <si>
    <t xml:space="preserve">6438557278643 </t>
  </si>
  <si>
    <t xml:space="preserve">6438557278650 </t>
  </si>
  <si>
    <t xml:space="preserve">6438557278667 </t>
  </si>
  <si>
    <t xml:space="preserve">6438557278674 </t>
  </si>
  <si>
    <t xml:space="preserve">6438557278681 </t>
  </si>
  <si>
    <t xml:space="preserve">6438557278698 </t>
  </si>
  <si>
    <t xml:space="preserve">6438557278704 </t>
  </si>
  <si>
    <t xml:space="preserve">6438557278711 </t>
  </si>
  <si>
    <t xml:space="preserve">6438557278728 </t>
  </si>
  <si>
    <t xml:space="preserve">6438557278735 </t>
  </si>
  <si>
    <t xml:space="preserve">6438557278742 </t>
  </si>
  <si>
    <t xml:space="preserve">6438557278759 </t>
  </si>
  <si>
    <t xml:space="preserve">6438557278766 </t>
  </si>
  <si>
    <t xml:space="preserve">6438557278773 </t>
  </si>
  <si>
    <t xml:space="preserve">6438557278780 </t>
  </si>
  <si>
    <t xml:space="preserve">6438557278797 </t>
  </si>
  <si>
    <t xml:space="preserve">6438429790433 </t>
  </si>
  <si>
    <t xml:space="preserve">6438429790440 </t>
  </si>
  <si>
    <t xml:space="preserve">6438429790457 </t>
  </si>
  <si>
    <t xml:space="preserve">6438429790464 </t>
  </si>
  <si>
    <t xml:space="preserve">6438429790471 </t>
  </si>
  <si>
    <t xml:space="preserve">6438429790488 </t>
  </si>
  <si>
    <t xml:space="preserve">6438429790495 </t>
  </si>
  <si>
    <t xml:space="preserve">6438429790501 </t>
  </si>
  <si>
    <t xml:space="preserve">6438429790518 </t>
  </si>
  <si>
    <t xml:space="preserve">6438429790525 </t>
  </si>
  <si>
    <t xml:space="preserve">6438429790532 </t>
  </si>
  <si>
    <t xml:space="preserve">6438557274317 </t>
  </si>
  <si>
    <t xml:space="preserve">6438557274324 </t>
  </si>
  <si>
    <t xml:space="preserve">6438557274331 </t>
  </si>
  <si>
    <t xml:space="preserve">6438557274348 </t>
  </si>
  <si>
    <t xml:space="preserve">6438557274355 </t>
  </si>
  <si>
    <t xml:space="preserve">6438557274362 </t>
  </si>
  <si>
    <t xml:space="preserve">6438557274379 </t>
  </si>
  <si>
    <t xml:space="preserve">6438557274386 </t>
  </si>
  <si>
    <t xml:space="preserve">6438557274393 </t>
  </si>
  <si>
    <t xml:space="preserve">6438557274409 </t>
  </si>
  <si>
    <t xml:space="preserve">6438557274416 </t>
  </si>
  <si>
    <t xml:space="preserve">6438557274423 </t>
  </si>
  <si>
    <t xml:space="preserve">6438557274430 </t>
  </si>
  <si>
    <t xml:space="preserve">6438557274447 </t>
  </si>
  <si>
    <t xml:space="preserve">6438557274454 </t>
  </si>
  <si>
    <t xml:space="preserve">6438557274461 </t>
  </si>
  <si>
    <t xml:space="preserve">6438557274478 </t>
  </si>
  <si>
    <t xml:space="preserve">6438557274485 </t>
  </si>
  <si>
    <t xml:space="preserve">6438557274492 </t>
  </si>
  <si>
    <t xml:space="preserve">6438557274508 </t>
  </si>
  <si>
    <t xml:space="preserve">6438557274515 </t>
  </si>
  <si>
    <t xml:space="preserve">6438557274522 </t>
  </si>
  <si>
    <t xml:space="preserve">6438557274539 </t>
  </si>
  <si>
    <t xml:space="preserve">6438557274546 </t>
  </si>
  <si>
    <t xml:space="preserve">6438557274553 </t>
  </si>
  <si>
    <t xml:space="preserve">6438557274560 </t>
  </si>
  <si>
    <t xml:space="preserve">6438557274577 </t>
  </si>
  <si>
    <t xml:space="preserve">6438557274584 </t>
  </si>
  <si>
    <t xml:space="preserve">6438557274591 </t>
  </si>
  <si>
    <t xml:space="preserve">6438557274607 </t>
  </si>
  <si>
    <t xml:space="preserve">6438557274614 </t>
  </si>
  <si>
    <t xml:space="preserve">6438557274621 </t>
  </si>
  <si>
    <t xml:space="preserve">6438557274638 </t>
  </si>
  <si>
    <t xml:space="preserve">6438557274645 </t>
  </si>
  <si>
    <t xml:space="preserve">6438557274652 </t>
  </si>
  <si>
    <t xml:space="preserve">6438557274669 </t>
  </si>
  <si>
    <t xml:space="preserve">6438557274676 </t>
  </si>
  <si>
    <t xml:space="preserve">6438557274683 </t>
  </si>
  <si>
    <t xml:space="preserve">6438557274690 </t>
  </si>
  <si>
    <t xml:space="preserve">6438557042053 </t>
  </si>
  <si>
    <t xml:space="preserve">6438557042060 </t>
  </si>
  <si>
    <t xml:space="preserve">6438557042077 </t>
  </si>
  <si>
    <t xml:space="preserve">6438557042084 </t>
  </si>
  <si>
    <t xml:space="preserve">6438557042091 </t>
  </si>
  <si>
    <t xml:space="preserve">6438557042107 </t>
  </si>
  <si>
    <t xml:space="preserve">6438557042114 </t>
  </si>
  <si>
    <t xml:space="preserve">6438557042121 </t>
  </si>
  <si>
    <t xml:space="preserve">6438557042138 </t>
  </si>
  <si>
    <t xml:space="preserve">6438557042145 </t>
  </si>
  <si>
    <t xml:space="preserve">6438557042152 </t>
  </si>
  <si>
    <t xml:space="preserve">6438557049328 </t>
  </si>
  <si>
    <t xml:space="preserve">6438557049335 </t>
  </si>
  <si>
    <t xml:space="preserve">6438557272924 </t>
  </si>
  <si>
    <t xml:space="preserve">6438557272931 </t>
  </si>
  <si>
    <t xml:space="preserve">6438557272948 </t>
  </si>
  <si>
    <t xml:space="preserve">6438557272955 </t>
  </si>
  <si>
    <t xml:space="preserve">6438557272962 </t>
  </si>
  <si>
    <t xml:space="preserve">6438557272979 </t>
  </si>
  <si>
    <t xml:space="preserve">6438557272986 </t>
  </si>
  <si>
    <t xml:space="preserve">6438557272993 </t>
  </si>
  <si>
    <t xml:space="preserve">6438557273006 </t>
  </si>
  <si>
    <t xml:space="preserve">6438557273013 </t>
  </si>
  <si>
    <t xml:space="preserve">6438557273020 </t>
  </si>
  <si>
    <t xml:space="preserve">6438557273037 </t>
  </si>
  <si>
    <t xml:space="preserve">6438557273044 </t>
  </si>
  <si>
    <t xml:space="preserve">6438557273051 </t>
  </si>
  <si>
    <t xml:space="preserve">6438557273068 </t>
  </si>
  <si>
    <t xml:space="preserve">6438557273075 </t>
  </si>
  <si>
    <t xml:space="preserve">6438557273082 </t>
  </si>
  <si>
    <t xml:space="preserve">6438557273099 </t>
  </si>
  <si>
    <t xml:space="preserve">6438557273105 </t>
  </si>
  <si>
    <t xml:space="preserve">6438557273112 </t>
  </si>
  <si>
    <t xml:space="preserve">6438557273129 </t>
  </si>
  <si>
    <t xml:space="preserve">6438557273136 </t>
  </si>
  <si>
    <t xml:space="preserve">6438557273143 </t>
  </si>
  <si>
    <t xml:space="preserve">6438557273150 </t>
  </si>
  <si>
    <t xml:space="preserve">6438557273167 </t>
  </si>
  <si>
    <t xml:space="preserve">6438557273174 </t>
  </si>
  <si>
    <t xml:space="preserve">6438557273181 </t>
  </si>
  <si>
    <t xml:space="preserve">6438557273198 </t>
  </si>
  <si>
    <t xml:space="preserve">6438557273204 </t>
  </si>
  <si>
    <t xml:space="preserve">6438557273211 </t>
  </si>
  <si>
    <t xml:space="preserve">6438557273228 </t>
  </si>
  <si>
    <t xml:space="preserve">6438557273235 </t>
  </si>
  <si>
    <t xml:space="preserve">6438557273242 </t>
  </si>
  <si>
    <t xml:space="preserve">6438557273259 </t>
  </si>
  <si>
    <t xml:space="preserve">6438557273266 </t>
  </si>
  <si>
    <t xml:space="preserve">6438557273273 </t>
  </si>
  <si>
    <t xml:space="preserve">6438557273280 </t>
  </si>
  <si>
    <t xml:space="preserve">6438557273297 </t>
  </si>
  <si>
    <t xml:space="preserve">6438557273303 </t>
  </si>
  <si>
    <t xml:space="preserve">6438557274706 </t>
  </si>
  <si>
    <t xml:space="preserve">6438557274713 </t>
  </si>
  <si>
    <t xml:space="preserve">6438557274720 </t>
  </si>
  <si>
    <t xml:space="preserve">6438557274737 </t>
  </si>
  <si>
    <t xml:space="preserve">6438557274744 </t>
  </si>
  <si>
    <t xml:space="preserve">6438557274751 </t>
  </si>
  <si>
    <t xml:space="preserve">6438557274768 </t>
  </si>
  <si>
    <t xml:space="preserve">6438557274775 </t>
  </si>
  <si>
    <t xml:space="preserve">6438557274782 </t>
  </si>
  <si>
    <t xml:space="preserve">6438557274799 </t>
  </si>
  <si>
    <t xml:space="preserve">6438557274805 </t>
  </si>
  <si>
    <t xml:space="preserve">6438557274812 </t>
  </si>
  <si>
    <t xml:space="preserve">6438557274829 </t>
  </si>
  <si>
    <t xml:space="preserve">6438557274836 </t>
  </si>
  <si>
    <t xml:space="preserve">6438557274843 </t>
  </si>
  <si>
    <t xml:space="preserve">6438557274850 </t>
  </si>
  <si>
    <t xml:space="preserve">6438557274867 </t>
  </si>
  <si>
    <t xml:space="preserve">6438557274874 </t>
  </si>
  <si>
    <t xml:space="preserve">6438557274881 </t>
  </si>
  <si>
    <t xml:space="preserve">6438557274898 </t>
  </si>
  <si>
    <t xml:space="preserve">6438557274904 </t>
  </si>
  <si>
    <t xml:space="preserve">6438557274911 </t>
  </si>
  <si>
    <t xml:space="preserve">6438557274928 </t>
  </si>
  <si>
    <t xml:space="preserve">6438557274935 </t>
  </si>
  <si>
    <t xml:space="preserve">6438557274942 </t>
  </si>
  <si>
    <t xml:space="preserve">6438557274959 </t>
  </si>
  <si>
    <t xml:space="preserve">6438557274966 </t>
  </si>
  <si>
    <t xml:space="preserve">6438557274973 </t>
  </si>
  <si>
    <t xml:space="preserve">6438557274980 </t>
  </si>
  <si>
    <t xml:space="preserve">6438557274997 </t>
  </si>
  <si>
    <t xml:space="preserve">6438557275000 </t>
  </si>
  <si>
    <t xml:space="preserve">6438557275017 </t>
  </si>
  <si>
    <t xml:space="preserve">6438557275185 </t>
  </si>
  <si>
    <t xml:space="preserve">6438557275192 </t>
  </si>
  <si>
    <t xml:space="preserve">6438557275208 </t>
  </si>
  <si>
    <t xml:space="preserve">6438557275215 </t>
  </si>
  <si>
    <t xml:space="preserve">6438557275222 </t>
  </si>
  <si>
    <t xml:space="preserve">6438557275239 </t>
  </si>
  <si>
    <t xml:space="preserve">6438557275246 </t>
  </si>
  <si>
    <t xml:space="preserve">6438557275253 </t>
  </si>
  <si>
    <t xml:space="preserve">6438557275260 </t>
  </si>
  <si>
    <t xml:space="preserve">6438557275277 </t>
  </si>
  <si>
    <t xml:space="preserve">6438557275284 </t>
  </si>
  <si>
    <t xml:space="preserve">6438557275291 </t>
  </si>
  <si>
    <t xml:space="preserve">6438557275307 </t>
  </si>
  <si>
    <t xml:space="preserve">6438557275314 </t>
  </si>
  <si>
    <t xml:space="preserve">6438557275321 </t>
  </si>
  <si>
    <t xml:space="preserve">6438557275338 </t>
  </si>
  <si>
    <t xml:space="preserve">6438557275024 </t>
  </si>
  <si>
    <t xml:space="preserve">6438557275031 </t>
  </si>
  <si>
    <t xml:space="preserve">6438557275048 </t>
  </si>
  <si>
    <t xml:space="preserve">6438557275055 </t>
  </si>
  <si>
    <t xml:space="preserve">6438557275062 </t>
  </si>
  <si>
    <t xml:space="preserve">6438557275079 </t>
  </si>
  <si>
    <t xml:space="preserve">6438557275086 </t>
  </si>
  <si>
    <t xml:space="preserve">6438557275093 </t>
  </si>
  <si>
    <t xml:space="preserve">6438557275109 </t>
  </si>
  <si>
    <t xml:space="preserve">6438557275116 </t>
  </si>
  <si>
    <t xml:space="preserve">6438557275123 </t>
  </si>
  <si>
    <t xml:space="preserve">6438557275130 </t>
  </si>
  <si>
    <t xml:space="preserve">6438557275147 </t>
  </si>
  <si>
    <t xml:space="preserve">6438557275154 </t>
  </si>
  <si>
    <t xml:space="preserve">6438557275161 </t>
  </si>
  <si>
    <t xml:space="preserve">6438557275178 </t>
  </si>
  <si>
    <t xml:space="preserve">6438557288383 </t>
  </si>
  <si>
    <t xml:space="preserve">6438557288390 </t>
  </si>
  <si>
    <t xml:space="preserve">6438557288406 </t>
  </si>
  <si>
    <t xml:space="preserve">6438557288413 </t>
  </si>
  <si>
    <t xml:space="preserve">6438557288420 </t>
  </si>
  <si>
    <t xml:space="preserve">6438557288437 </t>
  </si>
  <si>
    <t xml:space="preserve">6438557288444 </t>
  </si>
  <si>
    <t xml:space="preserve">6438557288451 </t>
  </si>
  <si>
    <t xml:space="preserve">6438557288468 </t>
  </si>
  <si>
    <t xml:space="preserve">6438557288475 </t>
  </si>
  <si>
    <t xml:space="preserve">6438557288482 </t>
  </si>
  <si>
    <t xml:space="preserve">6438557040684 </t>
  </si>
  <si>
    <t xml:space="preserve">6438557040691 </t>
  </si>
  <si>
    <t xml:space="preserve">6438557040707 </t>
  </si>
  <si>
    <t xml:space="preserve">6438557040714 </t>
  </si>
  <si>
    <t xml:space="preserve">6438557040721 </t>
  </si>
  <si>
    <t xml:space="preserve">6438557040738 </t>
  </si>
  <si>
    <t xml:space="preserve">6438557040745 </t>
  </si>
  <si>
    <t xml:space="preserve">6438557040752 </t>
  </si>
  <si>
    <t xml:space="preserve">6438557040769 </t>
  </si>
  <si>
    <t xml:space="preserve">6438557040776 </t>
  </si>
  <si>
    <t xml:space="preserve">6438557040783 </t>
  </si>
  <si>
    <t xml:space="preserve">6438557040813 </t>
  </si>
  <si>
    <t xml:space="preserve">6438557040820 </t>
  </si>
  <si>
    <t xml:space="preserve">6438557040837 </t>
  </si>
  <si>
    <t xml:space="preserve">6438557040844 </t>
  </si>
  <si>
    <t xml:space="preserve">6438557040851 </t>
  </si>
  <si>
    <t xml:space="preserve">6438557040868 </t>
  </si>
  <si>
    <t xml:space="preserve">6438557040875 </t>
  </si>
  <si>
    <t xml:space="preserve">6438557276885 </t>
  </si>
  <si>
    <t xml:space="preserve">6438557276892 </t>
  </si>
  <si>
    <t xml:space="preserve">6438557276908 </t>
  </si>
  <si>
    <t xml:space="preserve">6438557276915 </t>
  </si>
  <si>
    <t xml:space="preserve">6438557276922 </t>
  </si>
  <si>
    <t xml:space="preserve">6438557276939 </t>
  </si>
  <si>
    <t xml:space="preserve">6438557276946 </t>
  </si>
  <si>
    <t xml:space="preserve">6438557276816 </t>
  </si>
  <si>
    <t xml:space="preserve">6438557276823 </t>
  </si>
  <si>
    <t xml:space="preserve">6438557276830 </t>
  </si>
  <si>
    <t xml:space="preserve">6438557276847 </t>
  </si>
  <si>
    <t xml:space="preserve">6438557276854 </t>
  </si>
  <si>
    <t xml:space="preserve">6438557276861 </t>
  </si>
  <si>
    <t xml:space="preserve">6438557276878 </t>
  </si>
  <si>
    <t xml:space="preserve">6438429972464 </t>
  </si>
  <si>
    <t xml:space="preserve">6438429972471 </t>
  </si>
  <si>
    <t xml:space="preserve">6438429972488 </t>
  </si>
  <si>
    <t xml:space="preserve">6438429972495 </t>
  </si>
  <si>
    <t xml:space="preserve">6438429972501 </t>
  </si>
  <si>
    <t xml:space="preserve">6438429972518 </t>
  </si>
  <si>
    <t xml:space="preserve">6438429972525 </t>
  </si>
  <si>
    <t xml:space="preserve">6438429972532 </t>
  </si>
  <si>
    <t xml:space="preserve">6438429972549 </t>
  </si>
  <si>
    <t xml:space="preserve">6438429972556 </t>
  </si>
  <si>
    <t xml:space="preserve">6438429972563 </t>
  </si>
  <si>
    <t xml:space="preserve">6438429972570 </t>
  </si>
  <si>
    <t xml:space="preserve">6438429972587 </t>
  </si>
  <si>
    <t xml:space="preserve">6438429972594 </t>
  </si>
  <si>
    <t xml:space="preserve">6438429962823 </t>
  </si>
  <si>
    <t xml:space="preserve">6438429962830 </t>
  </si>
  <si>
    <t xml:space="preserve">6438429962847 </t>
  </si>
  <si>
    <t xml:space="preserve">6438429962854 </t>
  </si>
  <si>
    <t xml:space="preserve">6438429962861 </t>
  </si>
  <si>
    <t xml:space="preserve">6438429962878 </t>
  </si>
  <si>
    <t xml:space="preserve">6438429962885 </t>
  </si>
  <si>
    <t xml:space="preserve">6438429962892 </t>
  </si>
  <si>
    <t xml:space="preserve">6438429962908 </t>
  </si>
  <si>
    <t xml:space="preserve">6438557133317 </t>
  </si>
  <si>
    <t xml:space="preserve">6438557133324 </t>
  </si>
  <si>
    <t xml:space="preserve">6438557133331 </t>
  </si>
  <si>
    <t xml:space="preserve">6438557133348 </t>
  </si>
  <si>
    <t xml:space="preserve">6438557133355 </t>
  </si>
  <si>
    <t xml:space="preserve">6438557133362 </t>
  </si>
  <si>
    <t xml:space="preserve">6438557133379 </t>
  </si>
  <si>
    <t xml:space="preserve">6438557133386 </t>
  </si>
  <si>
    <t xml:space="preserve">6438557133393 </t>
  </si>
  <si>
    <t xml:space="preserve">6438557133409 </t>
  </si>
  <si>
    <t xml:space="preserve">6438557133416 </t>
  </si>
  <si>
    <t xml:space="preserve">6438557133423 </t>
  </si>
  <si>
    <t xml:space="preserve">6438557133430 </t>
  </si>
  <si>
    <t xml:space="preserve">6438557133447 </t>
  </si>
  <si>
    <t xml:space="preserve">6438557145624 </t>
  </si>
  <si>
    <t xml:space="preserve">6438557145631 </t>
  </si>
  <si>
    <t xml:space="preserve">6438557145648 </t>
  </si>
  <si>
    <t xml:space="preserve">6438557132846 </t>
  </si>
  <si>
    <t xml:space="preserve">6438557132853 </t>
  </si>
  <si>
    <t xml:space="preserve">6438557132860 </t>
  </si>
  <si>
    <t xml:space="preserve">6438557132877 </t>
  </si>
  <si>
    <t xml:space="preserve">6438557132884 </t>
  </si>
  <si>
    <t xml:space="preserve">6438557132891 </t>
  </si>
  <si>
    <t xml:space="preserve">6438557132907 </t>
  </si>
  <si>
    <t xml:space="preserve">6438557132914 </t>
  </si>
  <si>
    <t xml:space="preserve">6438557132921 </t>
  </si>
  <si>
    <t xml:space="preserve">6438557132938 </t>
  </si>
  <si>
    <t xml:space="preserve">6438557132945 </t>
  </si>
  <si>
    <t xml:space="preserve">6438557132952 </t>
  </si>
  <si>
    <t xml:space="preserve">6438557132969 </t>
  </si>
  <si>
    <t xml:space="preserve">6438557145532 </t>
  </si>
  <si>
    <t xml:space="preserve">6438557145549 </t>
  </si>
  <si>
    <t xml:space="preserve">6438557145556 </t>
  </si>
  <si>
    <t xml:space="preserve">6438557277479 </t>
  </si>
  <si>
    <t xml:space="preserve">6438557277486 </t>
  </si>
  <si>
    <t xml:space="preserve">6438557277493 </t>
  </si>
  <si>
    <t xml:space="preserve">6438557277509 </t>
  </si>
  <si>
    <t xml:space="preserve">6438557277516 </t>
  </si>
  <si>
    <t xml:space="preserve">6438557277523 </t>
  </si>
  <si>
    <t xml:space="preserve">6438557277530 </t>
  </si>
  <si>
    <t xml:space="preserve">6438557277547 </t>
  </si>
  <si>
    <t xml:space="preserve">6438557277554 </t>
  </si>
  <si>
    <t xml:space="preserve">6438557277561 </t>
  </si>
  <si>
    <t xml:space="preserve">6438557277578 </t>
  </si>
  <si>
    <t xml:space="preserve">6438557277585 </t>
  </si>
  <si>
    <t xml:space="preserve">6438557277592 </t>
  </si>
  <si>
    <t xml:space="preserve">6438557277257 </t>
  </si>
  <si>
    <t xml:space="preserve">6438557277264 </t>
  </si>
  <si>
    <t xml:space="preserve">6438557277271 </t>
  </si>
  <si>
    <t xml:space="preserve">6438557277288 </t>
  </si>
  <si>
    <t xml:space="preserve">6438557277295 </t>
  </si>
  <si>
    <t xml:space="preserve">6438557277301 </t>
  </si>
  <si>
    <t xml:space="preserve">6438557277318 </t>
  </si>
  <si>
    <t xml:space="preserve">6438557277325 </t>
  </si>
  <si>
    <t xml:space="preserve">6438557277332 </t>
  </si>
  <si>
    <t xml:space="preserve">6438557277349 </t>
  </si>
  <si>
    <t xml:space="preserve">6438557277356 </t>
  </si>
  <si>
    <t xml:space="preserve">6438557277363 </t>
  </si>
  <si>
    <t xml:space="preserve">6438557277370 </t>
  </si>
  <si>
    <t xml:space="preserve">6438557277387 </t>
  </si>
  <si>
    <t xml:space="preserve">6438557277394 </t>
  </si>
  <si>
    <t xml:space="preserve">6438557277400 </t>
  </si>
  <si>
    <t xml:space="preserve">6438557277417 </t>
  </si>
  <si>
    <t xml:space="preserve">6438557133478 </t>
  </si>
  <si>
    <t xml:space="preserve">6438557133485 </t>
  </si>
  <si>
    <t xml:space="preserve">6438557133492 </t>
  </si>
  <si>
    <t xml:space="preserve">6438557133508 </t>
  </si>
  <si>
    <t xml:space="preserve">6438557133515 </t>
  </si>
  <si>
    <t xml:space="preserve">6438557133522 </t>
  </si>
  <si>
    <t xml:space="preserve">6438557133539 </t>
  </si>
  <si>
    <t xml:space="preserve">6438557133546 </t>
  </si>
  <si>
    <t xml:space="preserve">6438557133553 </t>
  </si>
  <si>
    <t xml:space="preserve">6438557133560 </t>
  </si>
  <si>
    <t xml:space="preserve">6438557133577 </t>
  </si>
  <si>
    <t xml:space="preserve">6438557133584 </t>
  </si>
  <si>
    <t xml:space="preserve">6438557133591 </t>
  </si>
  <si>
    <t xml:space="preserve">6438557133607 </t>
  </si>
  <si>
    <t xml:space="preserve">6438557145655 </t>
  </si>
  <si>
    <t xml:space="preserve">6438557145662 </t>
  </si>
  <si>
    <t xml:space="preserve">6438557145679 </t>
  </si>
  <si>
    <t xml:space="preserve">6438429840138 </t>
  </si>
  <si>
    <t xml:space="preserve">6438429840145 </t>
  </si>
  <si>
    <t xml:space="preserve">6438429840152 </t>
  </si>
  <si>
    <t xml:space="preserve">6438429840169 </t>
  </si>
  <si>
    <t xml:space="preserve">6438429840176 </t>
  </si>
  <si>
    <t xml:space="preserve">6438429840183 </t>
  </si>
  <si>
    <t xml:space="preserve">6438429840190 </t>
  </si>
  <si>
    <t xml:space="preserve">6438429840206 </t>
  </si>
  <si>
    <t xml:space="preserve">6438429840213 </t>
  </si>
  <si>
    <t xml:space="preserve">6438429840220 </t>
  </si>
  <si>
    <t xml:space="preserve">6438429840237 </t>
  </si>
  <si>
    <t xml:space="preserve">6438429840244 </t>
  </si>
  <si>
    <t xml:space="preserve">6438429840251 </t>
  </si>
  <si>
    <t xml:space="preserve">6438429840268 </t>
  </si>
  <si>
    <t xml:space="preserve">6438429840275 </t>
  </si>
  <si>
    <t xml:space="preserve">6438429840282 </t>
  </si>
  <si>
    <t xml:space="preserve">6438557193137 </t>
  </si>
  <si>
    <t xml:space="preserve">6438557193144 </t>
  </si>
  <si>
    <t xml:space="preserve">6438557193151 </t>
  </si>
  <si>
    <t xml:space="preserve">6438557193168 </t>
  </si>
  <si>
    <t xml:space="preserve">6438557193175 </t>
  </si>
  <si>
    <t xml:space="preserve">6438557193182 </t>
  </si>
  <si>
    <t xml:space="preserve">6438557193199 </t>
  </si>
  <si>
    <t xml:space="preserve">6438557193205 </t>
  </si>
  <si>
    <t xml:space="preserve">6438557193212 </t>
  </si>
  <si>
    <t xml:space="preserve">6438557193229 </t>
  </si>
  <si>
    <t xml:space="preserve">6438557193236 </t>
  </si>
  <si>
    <t xml:space="preserve">6438557193243 </t>
  </si>
  <si>
    <t xml:space="preserve">6438557193250 </t>
  </si>
  <si>
    <t xml:space="preserve">6438557193267 </t>
  </si>
  <si>
    <t xml:space="preserve">6438557193274 </t>
  </si>
  <si>
    <t xml:space="preserve">6438557193281 </t>
  </si>
  <si>
    <t xml:space="preserve">6438429839651 </t>
  </si>
  <si>
    <t xml:space="preserve">6438429839668 </t>
  </si>
  <si>
    <t xml:space="preserve">6438429839675 </t>
  </si>
  <si>
    <t xml:space="preserve">6438429839682 </t>
  </si>
  <si>
    <t xml:space="preserve">6438429839699 </t>
  </si>
  <si>
    <t xml:space="preserve">6438429839705 </t>
  </si>
  <si>
    <t xml:space="preserve">6438429839712 </t>
  </si>
  <si>
    <t xml:space="preserve">6438429839729 </t>
  </si>
  <si>
    <t xml:space="preserve">6438429839736 </t>
  </si>
  <si>
    <t xml:space="preserve">6438429839743 </t>
  </si>
  <si>
    <t xml:space="preserve">6438429839750 </t>
  </si>
  <si>
    <t xml:space="preserve">6438429839767 </t>
  </si>
  <si>
    <t xml:space="preserve">6438429839774 </t>
  </si>
  <si>
    <t xml:space="preserve">6438429839781 </t>
  </si>
  <si>
    <t xml:space="preserve">6438429839798 </t>
  </si>
  <si>
    <t xml:space="preserve">6438429839804 </t>
  </si>
  <si>
    <t>5400066A9990022</t>
  </si>
  <si>
    <t>5400066A9990023</t>
  </si>
  <si>
    <t>5400066A9990024</t>
  </si>
  <si>
    <t>5400066A9990025</t>
  </si>
  <si>
    <t>5400066A9990026</t>
  </si>
  <si>
    <t>5400066A9990027</t>
  </si>
  <si>
    <t>5400066A9990028</t>
  </si>
  <si>
    <t>5400066A9990029</t>
  </si>
  <si>
    <t>5400066A9990030</t>
  </si>
  <si>
    <t>5400066A9990031</t>
  </si>
  <si>
    <t>5400066A9990032</t>
  </si>
  <si>
    <t>5400066A9990033</t>
  </si>
  <si>
    <t>5400066A9990034</t>
  </si>
  <si>
    <t>5400066A9990035</t>
  </si>
  <si>
    <t>5400066A9990036</t>
  </si>
  <si>
    <t>5400066A9990037</t>
  </si>
  <si>
    <t>5400066A9990038</t>
  </si>
  <si>
    <t>5400066A6910022</t>
  </si>
  <si>
    <t>5400066A6910023</t>
  </si>
  <si>
    <t>5400066A6910024</t>
  </si>
  <si>
    <t>5400066A6910025</t>
  </si>
  <si>
    <t>5400066A6910026</t>
  </si>
  <si>
    <t>5400066A6910027</t>
  </si>
  <si>
    <t>5400066A6910028</t>
  </si>
  <si>
    <t>5400066A6910029</t>
  </si>
  <si>
    <t>5400066A6910030</t>
  </si>
  <si>
    <t>5400066A6910031</t>
  </si>
  <si>
    <t>5400066A6910032</t>
  </si>
  <si>
    <t>5400066A6910033</t>
  </si>
  <si>
    <t>5400066A6910034</t>
  </si>
  <si>
    <t>5400066A6910035</t>
  </si>
  <si>
    <t>5400066A6910036</t>
  </si>
  <si>
    <t>5400066A6910037</t>
  </si>
  <si>
    <t>5400066A6910038</t>
  </si>
  <si>
    <t>5400066A5660022</t>
  </si>
  <si>
    <t>5400066A5660023</t>
  </si>
  <si>
    <t>5400066A5660024</t>
  </si>
  <si>
    <t>5400066A5660025</t>
  </si>
  <si>
    <t>5400066A5660026</t>
  </si>
  <si>
    <t>5400066A5660027</t>
  </si>
  <si>
    <t>5400066A5660028</t>
  </si>
  <si>
    <t>5400066A5660029</t>
  </si>
  <si>
    <t>5400066A5660030</t>
  </si>
  <si>
    <t>5400066A5660031</t>
  </si>
  <si>
    <t>5400066A5660032</t>
  </si>
  <si>
    <t>5400066A5660033</t>
  </si>
  <si>
    <t>5400066A5660034</t>
  </si>
  <si>
    <t>5400066A5660035</t>
  </si>
  <si>
    <t>5400066A5660036</t>
  </si>
  <si>
    <t>5400066A5660037</t>
  </si>
  <si>
    <t>5400066A5660038</t>
  </si>
  <si>
    <t>5400066A2830022</t>
  </si>
  <si>
    <t>5400066A2830023</t>
  </si>
  <si>
    <t>5400066A2830024</t>
  </si>
  <si>
    <t>5400066A2830025</t>
  </si>
  <si>
    <t>5400066A2830026</t>
  </si>
  <si>
    <t>5400066A2830027</t>
  </si>
  <si>
    <t>5400066A2830028</t>
  </si>
  <si>
    <t>5400066A2830029</t>
  </si>
  <si>
    <t>5400066A2830030</t>
  </si>
  <si>
    <t>5400066A2830031</t>
  </si>
  <si>
    <t>5400066A2830032</t>
  </si>
  <si>
    <t>5400066A2830033</t>
  </si>
  <si>
    <t>5400066A2830034</t>
  </si>
  <si>
    <t>5400066A2830035</t>
  </si>
  <si>
    <t>5400066A2830036</t>
  </si>
  <si>
    <t>5400066A2830037</t>
  </si>
  <si>
    <t>5400066A2830038</t>
  </si>
  <si>
    <t>5400066A2830039</t>
  </si>
  <si>
    <t>5400066A2830040</t>
  </si>
  <si>
    <t>5400066A8920022</t>
  </si>
  <si>
    <t>5400066A8920023</t>
  </si>
  <si>
    <t>5400066A8920024</t>
  </si>
  <si>
    <t>5400066A8920025</t>
  </si>
  <si>
    <t>5400066A8920026</t>
  </si>
  <si>
    <t>5400066A8920027</t>
  </si>
  <si>
    <t>5400066A8920028</t>
  </si>
  <si>
    <t>5400066A8920029</t>
  </si>
  <si>
    <t>5400066A8920030</t>
  </si>
  <si>
    <t>5400066A8920031</t>
  </si>
  <si>
    <t>5400066A8920032</t>
  </si>
  <si>
    <t>5400066A8920033</t>
  </si>
  <si>
    <t>5400066A8920034</t>
  </si>
  <si>
    <t>5400066A8920035</t>
  </si>
  <si>
    <t>5400066A8920036</t>
  </si>
  <si>
    <t>5400066A8920037</t>
  </si>
  <si>
    <t>5400066A8920038</t>
  </si>
  <si>
    <t>5400066A4370022</t>
  </si>
  <si>
    <t>5400066A4370023</t>
  </si>
  <si>
    <t>5400066A4370024</t>
  </si>
  <si>
    <t>5400066A4370025</t>
  </si>
  <si>
    <t>5400066A4370026</t>
  </si>
  <si>
    <t>5400066A4370027</t>
  </si>
  <si>
    <t>5400066A4370028</t>
  </si>
  <si>
    <t>5400066A4370029</t>
  </si>
  <si>
    <t>5400066A4370030</t>
  </si>
  <si>
    <t>5400066A4370031</t>
  </si>
  <si>
    <t>5400066A4370032</t>
  </si>
  <si>
    <t>5400066A4370033</t>
  </si>
  <si>
    <t>5400066A4370034</t>
  </si>
  <si>
    <t>5400066A4370035</t>
  </si>
  <si>
    <t>5400066A4370036</t>
  </si>
  <si>
    <t>5400066A4370037</t>
  </si>
  <si>
    <t>5400066A4370038</t>
  </si>
  <si>
    <t>5400066A4370039</t>
  </si>
  <si>
    <t>5400039A9990022</t>
  </si>
  <si>
    <t>5400039A9990023</t>
  </si>
  <si>
    <t>5400039A9990024</t>
  </si>
  <si>
    <t>5400039A9990025</t>
  </si>
  <si>
    <t>5400039A9990026</t>
  </si>
  <si>
    <t>5400039A9990027</t>
  </si>
  <si>
    <t>5400039A9990028</t>
  </si>
  <si>
    <t>5400039A9990029</t>
  </si>
  <si>
    <t>5400039A9990030</t>
  </si>
  <si>
    <t>5400039A9990031</t>
  </si>
  <si>
    <t>5400039A9990032</t>
  </si>
  <si>
    <t>5400039A9990033</t>
  </si>
  <si>
    <t>5400039A9990034</t>
  </si>
  <si>
    <t>5400039A9990035</t>
  </si>
  <si>
    <t>5400039A9990036</t>
  </si>
  <si>
    <t>5400039A9990037</t>
  </si>
  <si>
    <t>5400039A9990038</t>
  </si>
  <si>
    <t>5400039A8920022</t>
  </si>
  <si>
    <t>5400039A8920023</t>
  </si>
  <si>
    <t>5400039A8920024</t>
  </si>
  <si>
    <t>5400039A8920025</t>
  </si>
  <si>
    <t>5400039A8920026</t>
  </si>
  <si>
    <t>5400039A8920027</t>
  </si>
  <si>
    <t>5400039A8920028</t>
  </si>
  <si>
    <t>5400039A8920029</t>
  </si>
  <si>
    <t>5400039A8920030</t>
  </si>
  <si>
    <t>5400039A8920031</t>
  </si>
  <si>
    <t>5400039A8920032</t>
  </si>
  <si>
    <t>5400039A8920033</t>
  </si>
  <si>
    <t>5400039A8920034</t>
  </si>
  <si>
    <t>5400039A8920035</t>
  </si>
  <si>
    <t>5400039A8920036</t>
  </si>
  <si>
    <t>5400039A8920037</t>
  </si>
  <si>
    <t>5400039A8920038</t>
  </si>
  <si>
    <t>5400039A3830022</t>
  </si>
  <si>
    <t>5400039A3830023</t>
  </si>
  <si>
    <t>5400039A3830024</t>
  </si>
  <si>
    <t>5400039A3830025</t>
  </si>
  <si>
    <t>5400039A3830026</t>
  </si>
  <si>
    <t>5400039A3830027</t>
  </si>
  <si>
    <t>5400039A3830028</t>
  </si>
  <si>
    <t>5400039A3830029</t>
  </si>
  <si>
    <t>5400039A3830030</t>
  </si>
  <si>
    <t>5400039A3830031</t>
  </si>
  <si>
    <t>5400039A3830032</t>
  </si>
  <si>
    <t>5400039A3830033</t>
  </si>
  <si>
    <t>5400039A3830034</t>
  </si>
  <si>
    <t>5400039A3830035</t>
  </si>
  <si>
    <t>5400039A3830036</t>
  </si>
  <si>
    <t>5400039A3830037</t>
  </si>
  <si>
    <t>5400039A3830038</t>
  </si>
  <si>
    <t>5400039A2350022</t>
  </si>
  <si>
    <t>5400039A2350023</t>
  </si>
  <si>
    <t>5400039A2350024</t>
  </si>
  <si>
    <t>5400039A2350025</t>
  </si>
  <si>
    <t>5400039A2350026</t>
  </si>
  <si>
    <t>5400039A2350027</t>
  </si>
  <si>
    <t>5400039A2350028</t>
  </si>
  <si>
    <t>5400039A2350029</t>
  </si>
  <si>
    <t>5400039A2350030</t>
  </si>
  <si>
    <t>5400039A2350031</t>
  </si>
  <si>
    <t>5400039A2350032</t>
  </si>
  <si>
    <t>5400039A2350033</t>
  </si>
  <si>
    <t>5400039A2350034</t>
  </si>
  <si>
    <t>5400039A2350035</t>
  </si>
  <si>
    <t>5400039A2350036</t>
  </si>
  <si>
    <t>5400039A2350037</t>
  </si>
  <si>
    <t>5400039A2350038</t>
  </si>
  <si>
    <t>5400144A9990022</t>
  </si>
  <si>
    <t>5400144A9990023</t>
  </si>
  <si>
    <t>5400144A9990024</t>
  </si>
  <si>
    <t>5400144A9990025</t>
  </si>
  <si>
    <t>5400144A9990026</t>
  </si>
  <si>
    <t>5400144A9990027</t>
  </si>
  <si>
    <t>5400144A9990028</t>
  </si>
  <si>
    <t>5400144A9990029</t>
  </si>
  <si>
    <t>5400144A9990030</t>
  </si>
  <si>
    <t>5400144A9990031</t>
  </si>
  <si>
    <t>5400144A1490022</t>
  </si>
  <si>
    <t>5400144A1490023</t>
  </si>
  <si>
    <t>5400144A1490024</t>
  </si>
  <si>
    <t>5400144A1490025</t>
  </si>
  <si>
    <t>5400144A1490026</t>
  </si>
  <si>
    <t>5400144A1490027</t>
  </si>
  <si>
    <t>5400144A1490028</t>
  </si>
  <si>
    <t>5400144A1490029</t>
  </si>
  <si>
    <t>5400144A1490030</t>
  </si>
  <si>
    <t>5400144A1490031</t>
  </si>
  <si>
    <t>5400144A39A0022</t>
  </si>
  <si>
    <t>5400144A39A0023</t>
  </si>
  <si>
    <t>5400144A39A0024</t>
  </si>
  <si>
    <t>5400144A39A0025</t>
  </si>
  <si>
    <t>5400144A39A0026</t>
  </si>
  <si>
    <t>5400144A39A0027</t>
  </si>
  <si>
    <t>5400144A39A0028</t>
  </si>
  <si>
    <t>5400144A39A0029</t>
  </si>
  <si>
    <t>5400144A39A0030</t>
  </si>
  <si>
    <t>5400144A39A0031</t>
  </si>
  <si>
    <t>5400143A9990032</t>
  </si>
  <si>
    <t>5400143A9990033</t>
  </si>
  <si>
    <t>5400143A9990034</t>
  </si>
  <si>
    <t>5400143A9990035</t>
  </si>
  <si>
    <t>5400143A9990036</t>
  </si>
  <si>
    <t>5400143A9990037</t>
  </si>
  <si>
    <t>5400143A9990038</t>
  </si>
  <si>
    <t>5400143A9990039</t>
  </si>
  <si>
    <t>5400143A9990040</t>
  </si>
  <si>
    <t>5400143A1490032</t>
  </si>
  <si>
    <t>5400143A1490033</t>
  </si>
  <si>
    <t>5400143A1490034</t>
  </si>
  <si>
    <t>5400143A1490035</t>
  </si>
  <si>
    <t>5400143A1490036</t>
  </si>
  <si>
    <t>5400143A1490037</t>
  </si>
  <si>
    <t>5400143A1490038</t>
  </si>
  <si>
    <t>5400143A39A0032</t>
  </si>
  <si>
    <t>5400143A39A0033</t>
  </si>
  <si>
    <t>5400143A39A0034</t>
  </si>
  <si>
    <t>5400143A39A0035</t>
  </si>
  <si>
    <t>5400143A39A0036</t>
  </si>
  <si>
    <t>5400143A39A0037</t>
  </si>
  <si>
    <t>5400143A39A0038</t>
  </si>
  <si>
    <t>5400143A39A0039</t>
  </si>
  <si>
    <t>5400143A39A0040</t>
  </si>
  <si>
    <t>5400143A6980032</t>
  </si>
  <si>
    <t>5400143A6980033</t>
  </si>
  <si>
    <t>5400143A6980034</t>
  </si>
  <si>
    <t>5400143A6980035</t>
  </si>
  <si>
    <t>5400143A6980036</t>
  </si>
  <si>
    <t>5400143A6980037</t>
  </si>
  <si>
    <t>5400143A6980038</t>
  </si>
  <si>
    <t>5400143A6980039</t>
  </si>
  <si>
    <t>5400143A6980040</t>
  </si>
  <si>
    <t>5400160A9780032</t>
  </si>
  <si>
    <t>5400160A9780033</t>
  </si>
  <si>
    <t>5400160A9780034</t>
  </si>
  <si>
    <t>5400160A9780035</t>
  </si>
  <si>
    <t>5400160A9780036</t>
  </si>
  <si>
    <t>5400160A9780037</t>
  </si>
  <si>
    <t>5400160A9780038</t>
  </si>
  <si>
    <t>5400160A9780039</t>
  </si>
  <si>
    <t>5400160A9780040</t>
  </si>
  <si>
    <t>5400160A3310032</t>
  </si>
  <si>
    <t>5400160A3310033</t>
  </si>
  <si>
    <t>5400160A3310034</t>
  </si>
  <si>
    <t>5400160A3310035</t>
  </si>
  <si>
    <t>5400160A3310036</t>
  </si>
  <si>
    <t>5400160A3310037</t>
  </si>
  <si>
    <t>5400160A3310038</t>
  </si>
  <si>
    <t>5400160A3310039</t>
  </si>
  <si>
    <t>5400160A3310040</t>
  </si>
  <si>
    <t>5400160A6900032</t>
  </si>
  <si>
    <t>5400160A6900033</t>
  </si>
  <si>
    <t>5400160A6900034</t>
  </si>
  <si>
    <t>5400160A6900035</t>
  </si>
  <si>
    <t>5400160A6900036</t>
  </si>
  <si>
    <t>5400160A6900037</t>
  </si>
  <si>
    <t>5400160A6900038</t>
  </si>
  <si>
    <t>5400160A6900039</t>
  </si>
  <si>
    <t>5400160A6900040</t>
  </si>
  <si>
    <t>5400137B9990028</t>
  </si>
  <si>
    <t>5400137B9990029</t>
  </si>
  <si>
    <t>5400137B9990030</t>
  </si>
  <si>
    <t>5400137B9990031</t>
  </si>
  <si>
    <t>5400137B9990032</t>
  </si>
  <si>
    <t>5400137B9990033</t>
  </si>
  <si>
    <t>5400137B9990034</t>
  </si>
  <si>
    <t>5400137B9990035</t>
  </si>
  <si>
    <t>5400137B9990036</t>
  </si>
  <si>
    <t>5400137B9990037</t>
  </si>
  <si>
    <t>5400137B9990038</t>
  </si>
  <si>
    <t>5400137B67A0028</t>
  </si>
  <si>
    <t>5400137B67A0029</t>
  </si>
  <si>
    <t>5400137B67A0030</t>
  </si>
  <si>
    <t>5400137B67A0031</t>
  </si>
  <si>
    <t>5400137B67A0032</t>
  </si>
  <si>
    <t>5400137B67A0033</t>
  </si>
  <si>
    <t>5400137B67A0034</t>
  </si>
  <si>
    <t>5400137B67A0035</t>
  </si>
  <si>
    <t>5400137B67A0036</t>
  </si>
  <si>
    <t>5400137B67A0037</t>
  </si>
  <si>
    <t>5400137B67A0038</t>
  </si>
  <si>
    <t>5400137B8920028</t>
  </si>
  <si>
    <t>5400137B8920029</t>
  </si>
  <si>
    <t>5400137B8920030</t>
  </si>
  <si>
    <t>5400137B8920031</t>
  </si>
  <si>
    <t>5400137B8920032</t>
  </si>
  <si>
    <t>5400137B8920033</t>
  </si>
  <si>
    <t>5400137B8920034</t>
  </si>
  <si>
    <t>5400137B8920035</t>
  </si>
  <si>
    <t>5400137B8920036</t>
  </si>
  <si>
    <t>5400137B8920037</t>
  </si>
  <si>
    <t>5400137B8920038</t>
  </si>
  <si>
    <t>5400137B4370028</t>
  </si>
  <si>
    <t>5400137B4370029</t>
  </si>
  <si>
    <t>5400137B4370030</t>
  </si>
  <si>
    <t>5400137B4370031</t>
  </si>
  <si>
    <t>5400137B4370032</t>
  </si>
  <si>
    <t>5400137B4370033</t>
  </si>
  <si>
    <t>5400137B4370034</t>
  </si>
  <si>
    <t>5400137B4370035</t>
  </si>
  <si>
    <t>5400137B4370036</t>
  </si>
  <si>
    <t>5400137B4370037</t>
  </si>
  <si>
    <t>5400137B4370038</t>
  </si>
  <si>
    <t>5400141A67A0022</t>
  </si>
  <si>
    <t>5400141A67A0023</t>
  </si>
  <si>
    <t>5400141A67A0024</t>
  </si>
  <si>
    <t>5400141A67A0025</t>
  </si>
  <si>
    <t>5400141A67A0026</t>
  </si>
  <si>
    <t>5400141A67A0027</t>
  </si>
  <si>
    <t>5400141A67A0028</t>
  </si>
  <si>
    <t>5400141A8920022</t>
  </si>
  <si>
    <t>5400141A8920023</t>
  </si>
  <si>
    <t>5400141A8920024</t>
  </si>
  <si>
    <t>5400141A8920025</t>
  </si>
  <si>
    <t>5400141A8920026</t>
  </si>
  <si>
    <t>5400141A8920027</t>
  </si>
  <si>
    <t>5400141A8920028</t>
  </si>
  <si>
    <t>5400141A4370022</t>
  </si>
  <si>
    <t>5400141A4370023</t>
  </si>
  <si>
    <t>5400141A4370024</t>
  </si>
  <si>
    <t>5400141A4370025</t>
  </si>
  <si>
    <t>5400141A4370026</t>
  </si>
  <si>
    <t>5400141A4370027</t>
  </si>
  <si>
    <t>5400141A4370028</t>
  </si>
  <si>
    <t>5400159A9780022</t>
  </si>
  <si>
    <t>5400159A9780023</t>
  </si>
  <si>
    <t>5400159A9780024</t>
  </si>
  <si>
    <t>5400159A9780025</t>
  </si>
  <si>
    <t>5400159A9780026</t>
  </si>
  <si>
    <t>5400159A9780027</t>
  </si>
  <si>
    <t>5400159A9780028</t>
  </si>
  <si>
    <t>5400159A9780029</t>
  </si>
  <si>
    <t>5400159A9780030</t>
  </si>
  <si>
    <t>5400159A9780031</t>
  </si>
  <si>
    <t>5400159A6900022</t>
  </si>
  <si>
    <t>5400159A6900023</t>
  </si>
  <si>
    <t>5400159A6900024</t>
  </si>
  <si>
    <t>5400159A6900025</t>
  </si>
  <si>
    <t>5400159A6900026</t>
  </si>
  <si>
    <t>5400159A6900027</t>
  </si>
  <si>
    <t>5400159A6900028</t>
  </si>
  <si>
    <t>5400159A6900029</t>
  </si>
  <si>
    <t>5400159A6900030</t>
  </si>
  <si>
    <t>5400159A6900031</t>
  </si>
  <si>
    <t>5400164A9990028</t>
  </si>
  <si>
    <t>5400164A9990029</t>
  </si>
  <si>
    <t>5400164A9990030</t>
  </si>
  <si>
    <t>5400164A9990031</t>
  </si>
  <si>
    <t>5400164A9990032</t>
  </si>
  <si>
    <t>5400164A9990033</t>
  </si>
  <si>
    <t>5400164A9990034</t>
  </si>
  <si>
    <t>5400164A9990035</t>
  </si>
  <si>
    <t>5400164A9990036</t>
  </si>
  <si>
    <t>5400164A9990037</t>
  </si>
  <si>
    <t>5400164A9990038</t>
  </si>
  <si>
    <t>5400164A9990039</t>
  </si>
  <si>
    <t>5400164A9990040</t>
  </si>
  <si>
    <t>5400164A5450028</t>
  </si>
  <si>
    <t>5400164A5450029</t>
  </si>
  <si>
    <t>5400164A5450030</t>
  </si>
  <si>
    <t>5400164A5450031</t>
  </si>
  <si>
    <t>5400164A5450032</t>
  </si>
  <si>
    <t>5400164A5450033</t>
  </si>
  <si>
    <t>5400164A5450034</t>
  </si>
  <si>
    <t>5400164A5450035</t>
  </si>
  <si>
    <t>5400164A5450036</t>
  </si>
  <si>
    <t>5400164A5450037</t>
  </si>
  <si>
    <t>5400164A5450038</t>
  </si>
  <si>
    <t>5400164A5450039</t>
  </si>
  <si>
    <t>5400164A5450040</t>
  </si>
  <si>
    <t>5400164A4960028</t>
  </si>
  <si>
    <t>5400164A4960029</t>
  </si>
  <si>
    <t>5400164A4960030</t>
  </si>
  <si>
    <t>5400164A4960031</t>
  </si>
  <si>
    <t>5400164A4960032</t>
  </si>
  <si>
    <t>5400164A4960033</t>
  </si>
  <si>
    <t>5400164A4960034</t>
  </si>
  <si>
    <t>5400164A4960035</t>
  </si>
  <si>
    <t>5400164A4960036</t>
  </si>
  <si>
    <t>5400164A4960037</t>
  </si>
  <si>
    <t>5400164A4960038</t>
  </si>
  <si>
    <t>5400164A4960039</t>
  </si>
  <si>
    <t>5400164A4960040</t>
  </si>
  <si>
    <t>5400164A0760028</t>
  </si>
  <si>
    <t>5400164A0760029</t>
  </si>
  <si>
    <t>5400164A0760030</t>
  </si>
  <si>
    <t>5400164A0760031</t>
  </si>
  <si>
    <t>5400164A0760032</t>
  </si>
  <si>
    <t>5400164A0760033</t>
  </si>
  <si>
    <t>5400164A0760034</t>
  </si>
  <si>
    <t>5400164A0760035</t>
  </si>
  <si>
    <t>5400164A0760036</t>
  </si>
  <si>
    <t>5400164A0760037</t>
  </si>
  <si>
    <t>5400164A0760038</t>
  </si>
  <si>
    <t>5400164A0760039</t>
  </si>
  <si>
    <t>5400164A0760040</t>
  </si>
  <si>
    <t>5400147A67A0024</t>
  </si>
  <si>
    <t>5400147A67A0025</t>
  </si>
  <si>
    <t>5400147A67A0026</t>
  </si>
  <si>
    <t>5400147A67A0027</t>
  </si>
  <si>
    <t>5400147A67A0028</t>
  </si>
  <si>
    <t>5400147A67A0029</t>
  </si>
  <si>
    <t>5400147A67A0030</t>
  </si>
  <si>
    <t>5400147A67A0031</t>
  </si>
  <si>
    <t>5400147A67A0032</t>
  </si>
  <si>
    <t>5400147A67A0033</t>
  </si>
  <si>
    <t>5400147A67A0034</t>
  </si>
  <si>
    <t>5400147A67A0035</t>
  </si>
  <si>
    <t>5400147A67A0036</t>
  </si>
  <si>
    <t>5400147A67A0037</t>
  </si>
  <si>
    <t>5400147A67A0038</t>
  </si>
  <si>
    <t>5400147A5660024</t>
  </si>
  <si>
    <t>5400147A5660025</t>
  </si>
  <si>
    <t>5400147A5660026</t>
  </si>
  <si>
    <t>5400147A5660027</t>
  </si>
  <si>
    <t>5400147A5660028</t>
  </si>
  <si>
    <t>5400147A5660029</t>
  </si>
  <si>
    <t>5400147A5660030</t>
  </si>
  <si>
    <t>5400147A5660031</t>
  </si>
  <si>
    <t>5400147A5660032</t>
  </si>
  <si>
    <t>5400147A5660033</t>
  </si>
  <si>
    <t>5400147A5660034</t>
  </si>
  <si>
    <t>5400147A5660035</t>
  </si>
  <si>
    <t>5400147A5660036</t>
  </si>
  <si>
    <t>5400147A5660037</t>
  </si>
  <si>
    <t>5400147A5660038</t>
  </si>
  <si>
    <t>5400147A1490024</t>
  </si>
  <si>
    <t>5400147A1490025</t>
  </si>
  <si>
    <t>5400147A1490026</t>
  </si>
  <si>
    <t>5400147A1490027</t>
  </si>
  <si>
    <t>5400147A1490028</t>
  </si>
  <si>
    <t>5400147A1490029</t>
  </si>
  <si>
    <t>5400147A1490030</t>
  </si>
  <si>
    <t>5400147A1490031</t>
  </si>
  <si>
    <t>5400147A1490032</t>
  </si>
  <si>
    <t>5400147A1490033</t>
  </si>
  <si>
    <t>5400147A1490034</t>
  </si>
  <si>
    <t>5400147A1490035</t>
  </si>
  <si>
    <t>5400147A4960024</t>
  </si>
  <si>
    <t>5400147A4960025</t>
  </si>
  <si>
    <t>5400147A4960026</t>
  </si>
  <si>
    <t>5400147A4960027</t>
  </si>
  <si>
    <t>5400147A4960028</t>
  </si>
  <si>
    <t>5400147A4960029</t>
  </si>
  <si>
    <t>5400147A4960030</t>
  </si>
  <si>
    <t>5400147A4960031</t>
  </si>
  <si>
    <t>5400147A4960032</t>
  </si>
  <si>
    <t>5400147A4960033</t>
  </si>
  <si>
    <t>5400147A4960034</t>
  </si>
  <si>
    <t>5400147A4960035</t>
  </si>
  <si>
    <t>5400147A4960036</t>
  </si>
  <si>
    <t>5400147A4960037</t>
  </si>
  <si>
    <t>5400147A4960038</t>
  </si>
  <si>
    <t>5400147A9960024</t>
  </si>
  <si>
    <t>5400147A9960025</t>
  </si>
  <si>
    <t>5400147A9960026</t>
  </si>
  <si>
    <t>5400147A9960027</t>
  </si>
  <si>
    <t>5400147A9960028</t>
  </si>
  <si>
    <t>5400147A9960029</t>
  </si>
  <si>
    <t>5400147A9960030</t>
  </si>
  <si>
    <t>5400147A9960031</t>
  </si>
  <si>
    <t>5400147A9960032</t>
  </si>
  <si>
    <t>5400147A9960033</t>
  </si>
  <si>
    <t>5400147A9960034</t>
  </si>
  <si>
    <t>5400147A9960035</t>
  </si>
  <si>
    <t>5400147A9960036</t>
  </si>
  <si>
    <t>5400147A9960037</t>
  </si>
  <si>
    <t>5400147A9960038</t>
  </si>
  <si>
    <t>5400147A8510024</t>
  </si>
  <si>
    <t>5400147A8510025</t>
  </si>
  <si>
    <t>5400147A8510026</t>
  </si>
  <si>
    <t>5400147A8510027</t>
  </si>
  <si>
    <t>5400147A8510028</t>
  </si>
  <si>
    <t>5400147A8510029</t>
  </si>
  <si>
    <t>5400147A8510030</t>
  </si>
  <si>
    <t>5400147A8510031</t>
  </si>
  <si>
    <t>5400147A8510032</t>
  </si>
  <si>
    <t>5400147A8510033</t>
  </si>
  <si>
    <t>5400147A8510034</t>
  </si>
  <si>
    <t>5400147A8510035</t>
  </si>
  <si>
    <t>5400147A8510036</t>
  </si>
  <si>
    <t>5400147A8510037</t>
  </si>
  <si>
    <t>5400147A8510038</t>
  </si>
  <si>
    <t>5400018B9990028</t>
  </si>
  <si>
    <t>5400018B9990029</t>
  </si>
  <si>
    <t>5400018B9990030</t>
  </si>
  <si>
    <t>5400018B9990031</t>
  </si>
  <si>
    <t>5400018B9990032</t>
  </si>
  <si>
    <t>5400018B9990033</t>
  </si>
  <si>
    <t>5400018B9990034</t>
  </si>
  <si>
    <t>5400018B9990035</t>
  </si>
  <si>
    <t>5400018B9990036</t>
  </si>
  <si>
    <t>5400018B9990037</t>
  </si>
  <si>
    <t>5400018B9990038</t>
  </si>
  <si>
    <t>5400018B9990039</t>
  </si>
  <si>
    <t>5400018B9990040</t>
  </si>
  <si>
    <t>5400018B5450028</t>
  </si>
  <si>
    <t>5400018B5450029</t>
  </si>
  <si>
    <t>5400018B5450030</t>
  </si>
  <si>
    <t>5400018B5450031</t>
  </si>
  <si>
    <t>5400018B5450032</t>
  </si>
  <si>
    <t>5400018B5450033</t>
  </si>
  <si>
    <t>5400018B5450034</t>
  </si>
  <si>
    <t>5400018B5450035</t>
  </si>
  <si>
    <t>5400018B5450036</t>
  </si>
  <si>
    <t>5400018B5450037</t>
  </si>
  <si>
    <t>5400018B5450038</t>
  </si>
  <si>
    <t>5400018B1490028</t>
  </si>
  <si>
    <t>5400018B1490029</t>
  </si>
  <si>
    <t>5400018B1490030</t>
  </si>
  <si>
    <t>5400018B1490031</t>
  </si>
  <si>
    <t>5400018B1490032</t>
  </si>
  <si>
    <t>5400018B1490033</t>
  </si>
  <si>
    <t>5400018B1490034</t>
  </si>
  <si>
    <t>5400018B1490035</t>
  </si>
  <si>
    <t>5400018B1490036</t>
  </si>
  <si>
    <t>5400018B1490037</t>
  </si>
  <si>
    <t>5400018B1490038</t>
  </si>
  <si>
    <t>5400018B1490039</t>
  </si>
  <si>
    <t>5400018B1490040</t>
  </si>
  <si>
    <t>5400018B4960028</t>
  </si>
  <si>
    <t>5400018B4960029</t>
  </si>
  <si>
    <t>5400018B4960030</t>
  </si>
  <si>
    <t>5400018B4960031</t>
  </si>
  <si>
    <t>5400018B4960032</t>
  </si>
  <si>
    <t>5400018B4960033</t>
  </si>
  <si>
    <t>5400018B4960034</t>
  </si>
  <si>
    <t>5400018B4960035</t>
  </si>
  <si>
    <t>5400018B4960036</t>
  </si>
  <si>
    <t>5400018B4960037</t>
  </si>
  <si>
    <t>5400018B4960038</t>
  </si>
  <si>
    <t>5400018B4960039</t>
  </si>
  <si>
    <t>5400018B4960040</t>
  </si>
  <si>
    <t>5400145A9990024</t>
  </si>
  <si>
    <t>5400145A9990025</t>
  </si>
  <si>
    <t>5400145A9990026</t>
  </si>
  <si>
    <t>5400145A9990027</t>
  </si>
  <si>
    <t>5400145A9990028</t>
  </si>
  <si>
    <t>5400145A9990029</t>
  </si>
  <si>
    <t>5400145A9990030</t>
  </si>
  <si>
    <t>5400145A9990031</t>
  </si>
  <si>
    <t>5400145A9990032</t>
  </si>
  <si>
    <t>5400145A9990033</t>
  </si>
  <si>
    <t>5400145A9990034</t>
  </si>
  <si>
    <t>5400145A9990035</t>
  </si>
  <si>
    <t>5400145A9990036</t>
  </si>
  <si>
    <t>5400145A1490024</t>
  </si>
  <si>
    <t>5400145A1490025</t>
  </si>
  <si>
    <t>5400145A1490026</t>
  </si>
  <si>
    <t>5400145A1490027</t>
  </si>
  <si>
    <t>5400145A1490028</t>
  </si>
  <si>
    <t>5400145A1490029</t>
  </si>
  <si>
    <t>5400145A1490030</t>
  </si>
  <si>
    <t>5400145A1490031</t>
  </si>
  <si>
    <t>5400145A4960024</t>
  </si>
  <si>
    <t>5400145A4960025</t>
  </si>
  <si>
    <t>5400145A4960026</t>
  </si>
  <si>
    <t>5400145A4960027</t>
  </si>
  <si>
    <t>5400145A4960028</t>
  </si>
  <si>
    <t>5400145A4960029</t>
  </si>
  <si>
    <t>5400145A4960030</t>
  </si>
  <si>
    <t>5400145A4960031</t>
  </si>
  <si>
    <t>5400145A4960032</t>
  </si>
  <si>
    <t>5400145A4960033</t>
  </si>
  <si>
    <t>5400145A4960034</t>
  </si>
  <si>
    <t>5400145A4960035</t>
  </si>
  <si>
    <t>5400145A4960036</t>
  </si>
  <si>
    <t>5400006A6980020</t>
  </si>
  <si>
    <t>5400006A6980021</t>
  </si>
  <si>
    <t>5400006A6980022</t>
  </si>
  <si>
    <t>5400006A6980023</t>
  </si>
  <si>
    <t>5400006A6980024</t>
  </si>
  <si>
    <t>5400006A6980025</t>
  </si>
  <si>
    <t>5400006A6980026</t>
  </si>
  <si>
    <t>5400006A6980027</t>
  </si>
  <si>
    <t>5400006A6980028</t>
  </si>
  <si>
    <t>5400006A11A0020</t>
  </si>
  <si>
    <t>5400006A11A0021</t>
  </si>
  <si>
    <t>5400006A11A0022</t>
  </si>
  <si>
    <t>5400006A11A0023</t>
  </si>
  <si>
    <t>5400006A11A0024</t>
  </si>
  <si>
    <t>5400006A11A0025</t>
  </si>
  <si>
    <t>5400006A11A0026</t>
  </si>
  <si>
    <t>5400006A11A0027</t>
  </si>
  <si>
    <t>5400006A11A0028</t>
  </si>
  <si>
    <t>5400006A4370020</t>
  </si>
  <si>
    <t>5400006A4370021</t>
  </si>
  <si>
    <t>5400006A4370022</t>
  </si>
  <si>
    <t>5400006A4370023</t>
  </si>
  <si>
    <t>5400006A4370024</t>
  </si>
  <si>
    <t>5400006A4370025</t>
  </si>
  <si>
    <t>5400006A4370026</t>
  </si>
  <si>
    <t>5400006A4370027</t>
  </si>
  <si>
    <t>5400006A4370028</t>
  </si>
  <si>
    <t>5400134A0760028</t>
  </si>
  <si>
    <t>5400134A0760029</t>
  </si>
  <si>
    <t>5400134A0760030</t>
  </si>
  <si>
    <t>5400134A0760031</t>
  </si>
  <si>
    <t>5400134A0760032</t>
  </si>
  <si>
    <t>5400134A0760033</t>
  </si>
  <si>
    <t>5400134A0760034</t>
  </si>
  <si>
    <t>5400134A0760035</t>
  </si>
  <si>
    <t>5400134A0760036</t>
  </si>
  <si>
    <t>5400134A0760037</t>
  </si>
  <si>
    <t>5400134A0760038</t>
  </si>
  <si>
    <t>5400010A999A020</t>
  </si>
  <si>
    <t>5400010A999A021</t>
  </si>
  <si>
    <t>5400010A999A022</t>
  </si>
  <si>
    <t>5400010A999A023</t>
  </si>
  <si>
    <t>5400010A999A024</t>
  </si>
  <si>
    <t>5400010A999A025</t>
  </si>
  <si>
    <t>5400010A999A026</t>
  </si>
  <si>
    <t>5400010A999A027</t>
  </si>
  <si>
    <t>5400010A999A028</t>
  </si>
  <si>
    <t>5400010A1490020</t>
  </si>
  <si>
    <t>5400010A1490021</t>
  </si>
  <si>
    <t>5400010A1490022</t>
  </si>
  <si>
    <t>5400010A1490023</t>
  </si>
  <si>
    <t>5400010A1490024</t>
  </si>
  <si>
    <t>5400010A1490025</t>
  </si>
  <si>
    <t>5400010A1490026</t>
  </si>
  <si>
    <t>5400010A1490027</t>
  </si>
  <si>
    <t>5400010A1490028</t>
  </si>
  <si>
    <t>5400042A999A024</t>
  </si>
  <si>
    <t>5400042A999A025</t>
  </si>
  <si>
    <t>5400042A999A026</t>
  </si>
  <si>
    <t>5400042A999A027</t>
  </si>
  <si>
    <t>5400042A999A028</t>
  </si>
  <si>
    <t>5400042A999A029</t>
  </si>
  <si>
    <t>5400042A999A030</t>
  </si>
  <si>
    <t>5400042A999A031</t>
  </si>
  <si>
    <t>5400042A999A032</t>
  </si>
  <si>
    <t>5400042A999A033</t>
  </si>
  <si>
    <t>5400042A999A034</t>
  </si>
  <si>
    <t>5400042A999A035</t>
  </si>
  <si>
    <t>5400042A999A036</t>
  </si>
  <si>
    <t>5400042A1490024</t>
  </si>
  <si>
    <t>5400042A1490025</t>
  </si>
  <si>
    <t>5400042A1490026</t>
  </si>
  <si>
    <t>5400042A1490027</t>
  </si>
  <si>
    <t>5400042A1490028</t>
  </si>
  <si>
    <t>5400042A1490029</t>
  </si>
  <si>
    <t>5400042A1490030</t>
  </si>
  <si>
    <t>5400042A1490031</t>
  </si>
  <si>
    <t>5400042A1490032</t>
  </si>
  <si>
    <t>5400042A1490033</t>
  </si>
  <si>
    <t>5400042A1490034</t>
  </si>
  <si>
    <t>5400042A1490035</t>
  </si>
  <si>
    <t>5400042A1490036</t>
  </si>
  <si>
    <t>5400026A1490020</t>
  </si>
  <si>
    <t>5400026A1490021</t>
  </si>
  <si>
    <t>5400026A1490022</t>
  </si>
  <si>
    <t>5400026A1490023</t>
  </si>
  <si>
    <t>5400026A1490024</t>
  </si>
  <si>
    <t>5400026A1490025</t>
  </si>
  <si>
    <t>5400026A1490026</t>
  </si>
  <si>
    <t>5400026A1490027</t>
  </si>
  <si>
    <t>5400026A1490028</t>
  </si>
  <si>
    <t>5400166A9990028</t>
  </si>
  <si>
    <t>5400166A9990029</t>
  </si>
  <si>
    <t>5400166A9990030</t>
  </si>
  <si>
    <t>5400166A9990031</t>
  </si>
  <si>
    <t>5400166A9990032</t>
  </si>
  <si>
    <t>5400166A9990033</t>
  </si>
  <si>
    <t>5400166A9990034</t>
  </si>
  <si>
    <t>5400166A9990035</t>
  </si>
  <si>
    <t>5400166A9990036</t>
  </si>
  <si>
    <t>5400166A9990037</t>
  </si>
  <si>
    <t>5400166A9990038</t>
  </si>
  <si>
    <t>5400166A5660028</t>
  </si>
  <si>
    <t>5400166A5660029</t>
  </si>
  <si>
    <t>5400166A5660030</t>
  </si>
  <si>
    <t>5400166A5660031</t>
  </si>
  <si>
    <t>5400166A5660032</t>
  </si>
  <si>
    <t>5400166A5660033</t>
  </si>
  <si>
    <t>5400166A5660034</t>
  </si>
  <si>
    <t>5400166A5660035</t>
  </si>
  <si>
    <t>5400166A5660036</t>
  </si>
  <si>
    <t>5400166A5660037</t>
  </si>
  <si>
    <t>5400166A5660038</t>
  </si>
  <si>
    <t>5400166A4960028</t>
  </si>
  <si>
    <t>5400166A4960029</t>
  </si>
  <si>
    <t>5400166A4960030</t>
  </si>
  <si>
    <t>5400166A4960031</t>
  </si>
  <si>
    <t>5400166A4960032</t>
  </si>
  <si>
    <t>5400166A4960033</t>
  </si>
  <si>
    <t>5400166A4960034</t>
  </si>
  <si>
    <t>5400166A4960035</t>
  </si>
  <si>
    <t>5400166A4960036</t>
  </si>
  <si>
    <t>5400166A4960037</t>
  </si>
  <si>
    <t>5400166A4960038</t>
  </si>
  <si>
    <t>5400166A6980028</t>
  </si>
  <si>
    <t>5400166A6980029</t>
  </si>
  <si>
    <t>5400166A6980030</t>
  </si>
  <si>
    <t>5400166A6980031</t>
  </si>
  <si>
    <t>5400166A6980032</t>
  </si>
  <si>
    <t>5400166A6980033</t>
  </si>
  <si>
    <t>5400166A6980034</t>
  </si>
  <si>
    <t>5400166A6980035</t>
  </si>
  <si>
    <t>5400166A6980036</t>
  </si>
  <si>
    <t>5400166A6980037</t>
  </si>
  <si>
    <t>5400166A6980038</t>
  </si>
  <si>
    <t>5400165A9990020</t>
  </si>
  <si>
    <t>5400165A9990021</t>
  </si>
  <si>
    <t>5400165A9990022</t>
  </si>
  <si>
    <t>5400165A9990023</t>
  </si>
  <si>
    <t>5400165A9990024</t>
  </si>
  <si>
    <t>5400165A9990025</t>
  </si>
  <si>
    <t>5400165A9990026</t>
  </si>
  <si>
    <t>5400165A9990027</t>
  </si>
  <si>
    <t>5400165A9990028</t>
  </si>
  <si>
    <t>5400165A4960020</t>
  </si>
  <si>
    <t>5400165A4960021</t>
  </si>
  <si>
    <t>5400165A4960022</t>
  </si>
  <si>
    <t>5400165A4960023</t>
  </si>
  <si>
    <t>5400165A4960024</t>
  </si>
  <si>
    <t>5400165A4960025</t>
  </si>
  <si>
    <t>5400165A4960026</t>
  </si>
  <si>
    <t>5400165A4960027</t>
  </si>
  <si>
    <t>5400165A4960028</t>
  </si>
  <si>
    <t>5400165A6980020</t>
  </si>
  <si>
    <t>5400165A6980021</t>
  </si>
  <si>
    <t>5400165A6980022</t>
  </si>
  <si>
    <t>5400165A6980023</t>
  </si>
  <si>
    <t>5400165A6980024</t>
  </si>
  <si>
    <t>5400165A6980025</t>
  </si>
  <si>
    <t>5400165A6980026</t>
  </si>
  <si>
    <t>5400165A6980027</t>
  </si>
  <si>
    <t>5400165A6980028</t>
  </si>
  <si>
    <t>5400013A9990028</t>
  </si>
  <si>
    <t>5400013A9990029</t>
  </si>
  <si>
    <t>5400013A9990030</t>
  </si>
  <si>
    <t>5400013A9990031</t>
  </si>
  <si>
    <t>5400013A9990032</t>
  </si>
  <si>
    <t>5400013A9990033</t>
  </si>
  <si>
    <t>5400013A9990034</t>
  </si>
  <si>
    <t>5400013A9990035</t>
  </si>
  <si>
    <t>5400013A9990036</t>
  </si>
  <si>
    <t>5400013A9990037</t>
  </si>
  <si>
    <t>5400013A9990038</t>
  </si>
  <si>
    <t>5400031A395A028</t>
  </si>
  <si>
    <t>5400031A395A029</t>
  </si>
  <si>
    <t>5400031A395A030</t>
  </si>
  <si>
    <t>5400031A395A031</t>
  </si>
  <si>
    <t>5400031A395A032</t>
  </si>
  <si>
    <t>5400031A395A033</t>
  </si>
  <si>
    <t>5400031A395A034</t>
  </si>
  <si>
    <t>5400031A395A035</t>
  </si>
  <si>
    <t>5400031A395A036</t>
  </si>
  <si>
    <t>5400031A395A037</t>
  </si>
  <si>
    <t>5400031A395A038</t>
  </si>
  <si>
    <t>5400031A395A039</t>
  </si>
  <si>
    <t>5400031A395A040</t>
  </si>
  <si>
    <t>5400031A698A028</t>
  </si>
  <si>
    <t>5400031A698A029</t>
  </si>
  <si>
    <t>5400031A698A030</t>
  </si>
  <si>
    <t>5400031A698A031</t>
  </si>
  <si>
    <t>5400031A698A032</t>
  </si>
  <si>
    <t>5400031A698A033</t>
  </si>
  <si>
    <t>5400031A698A034</t>
  </si>
  <si>
    <t>5400031A698A035</t>
  </si>
  <si>
    <t>5400031A698A036</t>
  </si>
  <si>
    <t>5400031A698A037</t>
  </si>
  <si>
    <t>5400031A698A038</t>
  </si>
  <si>
    <t>5400031A698A039</t>
  </si>
  <si>
    <t>5400031A698A040</t>
  </si>
  <si>
    <t>5400031A970A028</t>
  </si>
  <si>
    <t>5400031A970A029</t>
  </si>
  <si>
    <t>5400031A970A030</t>
  </si>
  <si>
    <t>5400031A970A031</t>
  </si>
  <si>
    <t>5400031A970A032</t>
  </si>
  <si>
    <t>5400031A970A033</t>
  </si>
  <si>
    <t>5400031A970A034</t>
  </si>
  <si>
    <t>5400031A970A035</t>
  </si>
  <si>
    <t>5400031A970A036</t>
  </si>
  <si>
    <t>5400031A970A037</t>
  </si>
  <si>
    <t>5400031A970A038</t>
  </si>
  <si>
    <t>5400031A970A039</t>
  </si>
  <si>
    <t>5400031A970A040</t>
  </si>
  <si>
    <t>5400125A9990028</t>
  </si>
  <si>
    <t>5400125A9990029</t>
  </si>
  <si>
    <t>5400125A9990030</t>
  </si>
  <si>
    <t>5400125A9990031</t>
  </si>
  <si>
    <t>5400125A9990032</t>
  </si>
  <si>
    <t>5400125A9990033</t>
  </si>
  <si>
    <t>5400125A9990034</t>
  </si>
  <si>
    <t>5400125A9990035</t>
  </si>
  <si>
    <t>5400125A9990036</t>
  </si>
  <si>
    <t>5400125A9990037</t>
  </si>
  <si>
    <t>5400125A9990038</t>
  </si>
  <si>
    <t>5400125A9990039</t>
  </si>
  <si>
    <t>5400125A9990040</t>
  </si>
  <si>
    <t>5400125A1490028</t>
  </si>
  <si>
    <t>5400125A1490029</t>
  </si>
  <si>
    <t>5400125A1490030</t>
  </si>
  <si>
    <t>5400125A1490031</t>
  </si>
  <si>
    <t>5400125A1490032</t>
  </si>
  <si>
    <t>5400125A1490033</t>
  </si>
  <si>
    <t>5400125A1490034</t>
  </si>
  <si>
    <t>5400125A1490035</t>
  </si>
  <si>
    <t>5400125A1490036</t>
  </si>
  <si>
    <t>5400125A1490037</t>
  </si>
  <si>
    <t>5400125A1490038</t>
  </si>
  <si>
    <t>5400125A1490039</t>
  </si>
  <si>
    <t>5400125A1490040</t>
  </si>
  <si>
    <t>5400125A4500028</t>
  </si>
  <si>
    <t>5400125A4500029</t>
  </si>
  <si>
    <t>5400125A4500030</t>
  </si>
  <si>
    <t>5400125A4500031</t>
  </si>
  <si>
    <t>5400125A4500032</t>
  </si>
  <si>
    <t>5400125A4500033</t>
  </si>
  <si>
    <t>5400125A4500034</t>
  </si>
  <si>
    <t>5400125A4500035</t>
  </si>
  <si>
    <t>5400125A4500036</t>
  </si>
  <si>
    <t>5400125A4500037</t>
  </si>
  <si>
    <t>5400125A4500038</t>
  </si>
  <si>
    <t>5400125A4500039</t>
  </si>
  <si>
    <t>5400125A4500040</t>
  </si>
  <si>
    <t>5400125A8510028</t>
  </si>
  <si>
    <t>5400125A8510029</t>
  </si>
  <si>
    <t>5400125A8510030</t>
  </si>
  <si>
    <t>5400125A8510031</t>
  </si>
  <si>
    <t>5400125A8510032</t>
  </si>
  <si>
    <t>5400125A8510033</t>
  </si>
  <si>
    <t>5400125A8510034</t>
  </si>
  <si>
    <t>5400125A8510035</t>
  </si>
  <si>
    <t>5400125A8510036</t>
  </si>
  <si>
    <t>5400125A8510037</t>
  </si>
  <si>
    <t>5400125A8510038</t>
  </si>
  <si>
    <t>5400125A8510039</t>
  </si>
  <si>
    <t>5400125A8510040</t>
  </si>
  <si>
    <t>5400030A1490020</t>
  </si>
  <si>
    <t>5400030A1490021</t>
  </si>
  <si>
    <t>5400030A1490022</t>
  </si>
  <si>
    <t>5400030A1490023</t>
  </si>
  <si>
    <t>5400030A1490024</t>
  </si>
  <si>
    <t>5400030A1490025</t>
  </si>
  <si>
    <t>5400030A1490026</t>
  </si>
  <si>
    <t>5400030A1490027</t>
  </si>
  <si>
    <t>5400030A1490028</t>
  </si>
  <si>
    <t>5400030A1490029</t>
  </si>
  <si>
    <t>5400030A1490030</t>
  </si>
  <si>
    <t>5400030A1490031</t>
  </si>
  <si>
    <t>5400030A1490032</t>
  </si>
  <si>
    <t>5400030A1490033</t>
  </si>
  <si>
    <t>5400030A1490034</t>
  </si>
  <si>
    <t>5400030A1490035</t>
  </si>
  <si>
    <t>5400030A395A020</t>
  </si>
  <si>
    <t>5400030A395A021</t>
  </si>
  <si>
    <t>5400030A395A022</t>
  </si>
  <si>
    <t>5400030A395A023</t>
  </si>
  <si>
    <t>5400030A395A024</t>
  </si>
  <si>
    <t>5400030A395A025</t>
  </si>
  <si>
    <t>5400030A395A026</t>
  </si>
  <si>
    <t>5400030A395A027</t>
  </si>
  <si>
    <t>5400030A395A028</t>
  </si>
  <si>
    <t>5400030A395A029</t>
  </si>
  <si>
    <t>5400030A395A030</t>
  </si>
  <si>
    <t>5400030A395A031</t>
  </si>
  <si>
    <t>5400030A395A032</t>
  </si>
  <si>
    <t>5400030A395A033</t>
  </si>
  <si>
    <t>5400030A395A034</t>
  </si>
  <si>
    <t>5400030A395A035</t>
  </si>
  <si>
    <t>5400030A970A020</t>
  </si>
  <si>
    <t>5400030A970A021</t>
  </si>
  <si>
    <t>5400030A970A022</t>
  </si>
  <si>
    <t>5400030A970A023</t>
  </si>
  <si>
    <t>5400030A970A024</t>
  </si>
  <si>
    <t>5400030A970A025</t>
  </si>
  <si>
    <t>5400030A970A026</t>
  </si>
  <si>
    <t>5400030A970A027</t>
  </si>
  <si>
    <t>5400030A970A028</t>
  </si>
  <si>
    <t>5400030A970A029</t>
  </si>
  <si>
    <t>5400030A970A030</t>
  </si>
  <si>
    <t>5400030A970A031</t>
  </si>
  <si>
    <t>5400030A970A032</t>
  </si>
  <si>
    <t>5400030A970A033</t>
  </si>
  <si>
    <t>5400030A970A034</t>
  </si>
  <si>
    <t>5400030A970A035</t>
  </si>
  <si>
    <t>5400030A8510020</t>
  </si>
  <si>
    <t>5400030A8510021</t>
  </si>
  <si>
    <t>5400030A8510022</t>
  </si>
  <si>
    <t>5400030A8510023</t>
  </si>
  <si>
    <t>5400030A8510024</t>
  </si>
  <si>
    <t>5400030A8510025</t>
  </si>
  <si>
    <t>5400030A8510026</t>
  </si>
  <si>
    <t>5400030A8510027</t>
  </si>
  <si>
    <t>5400030A8510028</t>
  </si>
  <si>
    <t>5400030A8510029</t>
  </si>
  <si>
    <t>5400030A8510030</t>
  </si>
  <si>
    <t>5400030A8510031</t>
  </si>
  <si>
    <t>5400030A8510032</t>
  </si>
  <si>
    <t>5400030A8510033</t>
  </si>
  <si>
    <t>5400030A8510034</t>
  </si>
  <si>
    <t>5400030A8510035</t>
  </si>
  <si>
    <t>5400025A1490028</t>
  </si>
  <si>
    <t>5400025A1490029</t>
  </si>
  <si>
    <t>5400025A1490030</t>
  </si>
  <si>
    <t>5400025A1490031</t>
  </si>
  <si>
    <t>5400025A1490032</t>
  </si>
  <si>
    <t>5400025A1490033</t>
  </si>
  <si>
    <t>5400025A1490034</t>
  </si>
  <si>
    <t>5400025A1490035</t>
  </si>
  <si>
    <t>5400025A1490036</t>
  </si>
  <si>
    <t>5400025A1490037</t>
  </si>
  <si>
    <t>5400025A1490038</t>
  </si>
  <si>
    <t>5400034A9990028</t>
  </si>
  <si>
    <t>5400034A9990029</t>
  </si>
  <si>
    <t>5400034A9990030</t>
  </si>
  <si>
    <t>5400034A9990031</t>
  </si>
  <si>
    <t>5400034A9990032</t>
  </si>
  <si>
    <t>5400034A9990033</t>
  </si>
  <si>
    <t>5400034A9990034</t>
  </si>
  <si>
    <t>5400034A9990035</t>
  </si>
  <si>
    <t>5400034A9990036</t>
  </si>
  <si>
    <t>5400034A9990037</t>
  </si>
  <si>
    <t>5400034A9990038</t>
  </si>
  <si>
    <t>5400035A9990022</t>
  </si>
  <si>
    <t>5400035A9990023</t>
  </si>
  <si>
    <t>5400035A9990024</t>
  </si>
  <si>
    <t>5400035A9990025</t>
  </si>
  <si>
    <t>5400035A9990026</t>
  </si>
  <si>
    <t>5400035A9990027</t>
  </si>
  <si>
    <t>5400035A9990028</t>
  </si>
  <si>
    <t>5400035A67A0022</t>
  </si>
  <si>
    <t>5400035A67A0023</t>
  </si>
  <si>
    <t>5400035A67A0024</t>
  </si>
  <si>
    <t>5400035A67A0025</t>
  </si>
  <si>
    <t>5400035A67A0026</t>
  </si>
  <si>
    <t>5400035A67A0027</t>
  </si>
  <si>
    <t>5400035A67A0028</t>
  </si>
  <si>
    <t>5400035A4820022</t>
  </si>
  <si>
    <t>5400035A4820023</t>
  </si>
  <si>
    <t>5400035A4820024</t>
  </si>
  <si>
    <t>5400035A4820025</t>
  </si>
  <si>
    <t>5400035A4820026</t>
  </si>
  <si>
    <t>5400035A4820027</t>
  </si>
  <si>
    <t>5400035A4820028</t>
  </si>
  <si>
    <t>5400070A4880022</t>
  </si>
  <si>
    <t>5400070A4880023</t>
  </si>
  <si>
    <t>5400070A4880024</t>
  </si>
  <si>
    <t>5400070A4880025</t>
  </si>
  <si>
    <t>5400070A4880026</t>
  </si>
  <si>
    <t>5400070A4880027</t>
  </si>
  <si>
    <t>5400070A4880028</t>
  </si>
  <si>
    <t>5400070A4880029</t>
  </si>
  <si>
    <t>5400070A4880030</t>
  </si>
  <si>
    <t>5400070A4880031</t>
  </si>
  <si>
    <t>5400070A4880032</t>
  </si>
  <si>
    <t>5400070A4880033</t>
  </si>
  <si>
    <t>5400070A4880034</t>
  </si>
  <si>
    <t>5400070A4880035</t>
  </si>
  <si>
    <t>5400086A4010020</t>
  </si>
  <si>
    <t>5400086A4010021</t>
  </si>
  <si>
    <t>5400086A4010022</t>
  </si>
  <si>
    <t>5400086A4010023</t>
  </si>
  <si>
    <t>5400086A4010024</t>
  </si>
  <si>
    <t>5400086A4010025</t>
  </si>
  <si>
    <t>5400086A4010026</t>
  </si>
  <si>
    <t>5400086A4010027</t>
  </si>
  <si>
    <t>5400086A4010028</t>
  </si>
  <si>
    <t>5400148A9990022</t>
  </si>
  <si>
    <t>5400148A9990023</t>
  </si>
  <si>
    <t>5400148A9990024</t>
  </si>
  <si>
    <t>5400148A9990025</t>
  </si>
  <si>
    <t>5400148A9990026</t>
  </si>
  <si>
    <t>5400148A9990027</t>
  </si>
  <si>
    <t>5400148A9990028</t>
  </si>
  <si>
    <t>5400148A9990029</t>
  </si>
  <si>
    <t>5400148A9990030</t>
  </si>
  <si>
    <t>5400148A9990031</t>
  </si>
  <si>
    <t>5400148A9990032</t>
  </si>
  <si>
    <t>5400148A9990033</t>
  </si>
  <si>
    <t>5400148A9990034</t>
  </si>
  <si>
    <t>5400148A9990035</t>
  </si>
  <si>
    <t>5400148A9990036</t>
  </si>
  <si>
    <t>5400148A9990037</t>
  </si>
  <si>
    <t>5400148A9990038</t>
  </si>
  <si>
    <t>5400148A1490023</t>
  </si>
  <si>
    <t>5400148A1490024</t>
  </si>
  <si>
    <t>5400148A1490025</t>
  </si>
  <si>
    <t>5400148A1490026</t>
  </si>
  <si>
    <t>5400148A1490027</t>
  </si>
  <si>
    <t>5400148A1490028</t>
  </si>
  <si>
    <t>5400148A1490029</t>
  </si>
  <si>
    <t>5400148A1490030</t>
  </si>
  <si>
    <t>5400148A1490031</t>
  </si>
  <si>
    <t>5400148A1490032</t>
  </si>
  <si>
    <t>5400148A1490033</t>
  </si>
  <si>
    <t>5400148A1490034</t>
  </si>
  <si>
    <t>5400148A1490035</t>
  </si>
  <si>
    <t>5400148A1490036</t>
  </si>
  <si>
    <t>5400148A1490037</t>
  </si>
  <si>
    <t>5400148A1490038</t>
  </si>
  <si>
    <t>5400148A4820023</t>
  </si>
  <si>
    <t>5400148A4820024</t>
  </si>
  <si>
    <t>5400148A4820025</t>
  </si>
  <si>
    <t>5400148A4820026</t>
  </si>
  <si>
    <t>5400148A4820027</t>
  </si>
  <si>
    <t>5400148A4820028</t>
  </si>
  <si>
    <t>5400148A4820029</t>
  </si>
  <si>
    <t>5400148A4820030</t>
  </si>
  <si>
    <t>5400148A4820031</t>
  </si>
  <si>
    <t>5400148A4820032</t>
  </si>
  <si>
    <t>5400148A4820033</t>
  </si>
  <si>
    <t>5400148A4820034</t>
  </si>
  <si>
    <t>5400148A4820035</t>
  </si>
  <si>
    <t>5400149A999A022</t>
  </si>
  <si>
    <t>5400149A999A023</t>
  </si>
  <si>
    <t>5400149A999A024</t>
  </si>
  <si>
    <t>5400149A999A025</t>
  </si>
  <si>
    <t>5400149A999A026</t>
  </si>
  <si>
    <t>5400149A999A027</t>
  </si>
  <si>
    <t>5400149A999A028</t>
  </si>
  <si>
    <t>5400149A999A029</t>
  </si>
  <si>
    <t>5400149A999A030</t>
  </si>
  <si>
    <t>5400149A999A031</t>
  </si>
  <si>
    <t>5400149A999A032</t>
  </si>
  <si>
    <t>5400149A999A033</t>
  </si>
  <si>
    <t>5400149A999A034</t>
  </si>
  <si>
    <t>5400149A999A035</t>
  </si>
  <si>
    <t>5400149A999A036</t>
  </si>
  <si>
    <t>5400149A999A037</t>
  </si>
  <si>
    <t>5400149A999A038</t>
  </si>
  <si>
    <t>5400149A4500022</t>
  </si>
  <si>
    <t>5400149A4500023</t>
  </si>
  <si>
    <t>5400149A4500024</t>
  </si>
  <si>
    <t>5400149A4500025</t>
  </si>
  <si>
    <t>5400149A4500026</t>
  </si>
  <si>
    <t>5400149A4500027</t>
  </si>
  <si>
    <t>5400149A4500028</t>
  </si>
  <si>
    <t>5400149A4500029</t>
  </si>
  <si>
    <t>5400149A4500030</t>
  </si>
  <si>
    <t>5400149A4500031</t>
  </si>
  <si>
    <t>5400149A4500032</t>
  </si>
  <si>
    <t>5400149A4500033</t>
  </si>
  <si>
    <t>5400149A4500034</t>
  </si>
  <si>
    <t>5400149A4500035</t>
  </si>
  <si>
    <t>5400149A4500036</t>
  </si>
  <si>
    <t>5400149A4500037</t>
  </si>
  <si>
    <t>5400149A4500038</t>
  </si>
  <si>
    <t>5400024A9990020</t>
  </si>
  <si>
    <t>5400024A9990021</t>
  </si>
  <si>
    <t>5400024A9990022</t>
  </si>
  <si>
    <t>5400024A9990023</t>
  </si>
  <si>
    <t>5400024A9990024</t>
  </si>
  <si>
    <t>5400024A9990025</t>
  </si>
  <si>
    <t>5400024A9990026</t>
  </si>
  <si>
    <t>5400024A9990027</t>
  </si>
  <si>
    <t>5400024A9990028</t>
  </si>
  <si>
    <t>5400024A9990029</t>
  </si>
  <si>
    <t>5400024A9990030</t>
  </si>
  <si>
    <t>5400024A9990031</t>
  </si>
  <si>
    <t>5400024A9990032</t>
  </si>
  <si>
    <t>5400024A9990033</t>
  </si>
  <si>
    <t>5400024A9990034</t>
  </si>
  <si>
    <t>5400024A9990035</t>
  </si>
  <si>
    <t>5400024A1490020</t>
  </si>
  <si>
    <t>5400024A1490021</t>
  </si>
  <si>
    <t>5400024A1490022</t>
  </si>
  <si>
    <t>5400024A1490023</t>
  </si>
  <si>
    <t>5400024A1490024</t>
  </si>
  <si>
    <t>5400024A1490025</t>
  </si>
  <si>
    <t>5400024A1490026</t>
  </si>
  <si>
    <t>5400024A1490027</t>
  </si>
  <si>
    <t>5400024A1490028</t>
  </si>
  <si>
    <t>5400024A1490029</t>
  </si>
  <si>
    <t>5400024A1490030</t>
  </si>
  <si>
    <t>5400024A1490031</t>
  </si>
  <si>
    <t>5400024A1490032</t>
  </si>
  <si>
    <t>5400024A1490033</t>
  </si>
  <si>
    <t>5400024A1490034</t>
  </si>
  <si>
    <t>5400024A1490035</t>
  </si>
  <si>
    <t>5400024A6980020</t>
  </si>
  <si>
    <t>5400024A6980021</t>
  </si>
  <si>
    <t>5400024A6980022</t>
  </si>
  <si>
    <t>5400024A6980023</t>
  </si>
  <si>
    <t>5400024A6980024</t>
  </si>
  <si>
    <t>5400024A6980025</t>
  </si>
  <si>
    <t>5400024A6980026</t>
  </si>
  <si>
    <t>5400024A6980027</t>
  </si>
  <si>
    <t>5400024A6980028</t>
  </si>
  <si>
    <t>5400024A6980029</t>
  </si>
  <si>
    <t>5400024A6980030</t>
  </si>
  <si>
    <t>5400024A6980031</t>
  </si>
  <si>
    <t>5400024A6980032</t>
  </si>
  <si>
    <t>5400024A6980033</t>
  </si>
  <si>
    <t>5400024A6980034</t>
  </si>
  <si>
    <t>5400024A6980035</t>
  </si>
  <si>
    <t>SoldTo</t>
  </si>
  <si>
    <t>SoldToName</t>
  </si>
  <si>
    <t>ShipTo</t>
  </si>
  <si>
    <t>SoldToAddress</t>
  </si>
  <si>
    <t>ShipToDisplayAs</t>
  </si>
  <si>
    <t>ShipToName</t>
  </si>
  <si>
    <t>ShipToAddress</t>
  </si>
  <si>
    <t>ShipToAddress1</t>
  </si>
  <si>
    <t>ShipToAddress2</t>
  </si>
  <si>
    <t>ShipToAddress3</t>
  </si>
  <si>
    <t>ShipToCity</t>
  </si>
  <si>
    <t>ShipToStateProvince</t>
  </si>
  <si>
    <t>ShipToPostalCode</t>
  </si>
  <si>
    <t>SoldToCountry</t>
  </si>
  <si>
    <t>ShipToCountry</t>
  </si>
  <si>
    <t>SoldToCity</t>
  </si>
  <si>
    <t>SoldToState</t>
  </si>
  <si>
    <t>0</t>
  </si>
  <si>
    <t xml:space="preserve">0 - </t>
  </si>
  <si>
    <t>Bill and Paul's Sporthaus 1200 E Paris Ave SE Suite 5 Grand Rapids</t>
  </si>
  <si>
    <t>1200 E Paris Ave SE Suite 5 Grand Rapids MI</t>
  </si>
  <si>
    <t>1200 E Paris Ave SE Suite 5</t>
  </si>
  <si>
    <t>Grand Rapids</t>
  </si>
  <si>
    <t>US</t>
  </si>
  <si>
    <t>1</t>
  </si>
  <si>
    <t xml:space="preserve">1 - </t>
  </si>
  <si>
    <t>Boston Ski and Tennis 153 Needham Street Newton</t>
  </si>
  <si>
    <t>153 Needham Street Newton MA</t>
  </si>
  <si>
    <t>153 Needham Street</t>
  </si>
  <si>
    <t>Newton</t>
  </si>
  <si>
    <t>STORE #2</t>
  </si>
  <si>
    <t xml:space="preserve">STORE #2 - </t>
  </si>
  <si>
    <t>Boston Ski and Tennis 400 Union Street Westborough</t>
  </si>
  <si>
    <t>400 Union Street Westborough MA</t>
  </si>
  <si>
    <t>400 Union Street</t>
  </si>
  <si>
    <t>Westborough</t>
  </si>
  <si>
    <t>WAREHOUSE</t>
  </si>
  <si>
    <t xml:space="preserve">WAREHOUSE - </t>
  </si>
  <si>
    <t>Boston Ski and Tennis 102 Elm Street Walpole</t>
  </si>
  <si>
    <t>102 Elm Street Walpole MA</t>
  </si>
  <si>
    <t>102 Elm Street</t>
  </si>
  <si>
    <t>Walpole</t>
  </si>
  <si>
    <t>Deer Valley Resort Retail PO Box 88 Park City</t>
  </si>
  <si>
    <t>PO Box 88 Park City UT</t>
  </si>
  <si>
    <t>PO Box 88</t>
  </si>
  <si>
    <t>Park City</t>
  </si>
  <si>
    <t>SHIP TO</t>
  </si>
  <si>
    <t xml:space="preserve">SHIP TO - </t>
  </si>
  <si>
    <t>Deer Valley Resort Retail Distribution Center 4160 Atkinson Road Park City</t>
  </si>
  <si>
    <t>4160 Atkinson Road Park City UT</t>
  </si>
  <si>
    <t>4160 Atkinson Road</t>
  </si>
  <si>
    <t>EVO 401 N. 36th St Suite 200 Seattle</t>
  </si>
  <si>
    <t>401 N. 36th St Suite 200 Seattle WA</t>
  </si>
  <si>
    <t>401 N. 36th St Suite 200</t>
  </si>
  <si>
    <t>Seattle</t>
  </si>
  <si>
    <t>evo DC 3209 West Valley Hwy East Suite 100 Sumner</t>
  </si>
  <si>
    <t>3209 West Valley Hwy East Suite 100 Sumner WA</t>
  </si>
  <si>
    <t>3209 West Valley Hwy East Suite 100</t>
  </si>
  <si>
    <t>Sumner</t>
  </si>
  <si>
    <t>SHCRM00024</t>
  </si>
  <si>
    <t xml:space="preserve">SHCRM00024 - </t>
  </si>
  <si>
    <t>EVO Accounts Payable Seattle</t>
  </si>
  <si>
    <t>Accounts Payable Seattle US</t>
  </si>
  <si>
    <t>Accounts Payable</t>
  </si>
  <si>
    <t>Hickory &amp; Tweed 410 Main St. Armonk</t>
  </si>
  <si>
    <t>410 Main St. Armonk NY</t>
  </si>
  <si>
    <t>410 Main St.</t>
  </si>
  <si>
    <t>Armonk</t>
  </si>
  <si>
    <t>SHCRM00039</t>
  </si>
  <si>
    <t xml:space="preserve">SHCRM00039 - </t>
  </si>
  <si>
    <t>Jackson Hole Mountain Resort 1755 High School Road Suite 550 Jackson</t>
  </si>
  <si>
    <t>1755 High School Road Suite 550 Jackson WY</t>
  </si>
  <si>
    <t>1755 High School Road Suite 550</t>
  </si>
  <si>
    <t>Jackson</t>
  </si>
  <si>
    <t>SHCRM00051</t>
  </si>
  <si>
    <t xml:space="preserve">SHCRM00051 - </t>
  </si>
  <si>
    <t>Jackson Hole Mountain Resort 1755 High School Road Jackson</t>
  </si>
  <si>
    <t>1755 High School Road Jackson US</t>
  </si>
  <si>
    <t>1755 High School Road</t>
  </si>
  <si>
    <t>Kittery Trading Post PO Box 904 Kittery</t>
  </si>
  <si>
    <t>PO Box 904 Kittery ME</t>
  </si>
  <si>
    <t>PO Box 904</t>
  </si>
  <si>
    <t>Kittery</t>
  </si>
  <si>
    <t>SHCRM00027</t>
  </si>
  <si>
    <t xml:space="preserve">SHCRM00027 - </t>
  </si>
  <si>
    <t>Kittery Trading Post 301 US RT 1 Kittery</t>
  </si>
  <si>
    <t>301 US RT 1 Kittery US</t>
  </si>
  <si>
    <t>301 US RT 1</t>
  </si>
  <si>
    <t>Maisonette 55 Washington Street Brooklyn</t>
  </si>
  <si>
    <t>55 Washington Street Brooklyn NY</t>
  </si>
  <si>
    <t>55 Washington Street</t>
  </si>
  <si>
    <t>Brooklyn</t>
  </si>
  <si>
    <t>Moosejaw 2118 Water Ridge Parkway Charlotte</t>
  </si>
  <si>
    <t>2118 Water Ridge Parkway Charlotte NC</t>
  </si>
  <si>
    <t>2118 Water Ridge Parkway</t>
  </si>
  <si>
    <t>Charlotte</t>
  </si>
  <si>
    <t>091</t>
  </si>
  <si>
    <t xml:space="preserve">091 - </t>
  </si>
  <si>
    <t>Walmart c/o Moosejaw 2449 S. 6755 W. Suite E West Valley</t>
  </si>
  <si>
    <t>2449 S. 6755 W. Suite E West Valley UT</t>
  </si>
  <si>
    <t>2449 S. 6755 W. Suite E</t>
  </si>
  <si>
    <t>West Valley</t>
  </si>
  <si>
    <t>Moosejaw 32200 North Avis Suite 100 Madison Heights</t>
  </si>
  <si>
    <t>32200 North Avis Suite 100 Madison Heights MI</t>
  </si>
  <si>
    <t>32200 North Avis Suite 100</t>
  </si>
  <si>
    <t>Madison Heights</t>
  </si>
  <si>
    <t>OHIO</t>
  </si>
  <si>
    <t xml:space="preserve">OHIO - </t>
  </si>
  <si>
    <t>Moosejaw c/o Maersk 9271 Meridian Way West Chester</t>
  </si>
  <si>
    <t>9271 Meridian Way West Chester OH</t>
  </si>
  <si>
    <t>9271 Meridian Way</t>
  </si>
  <si>
    <t>West Chester</t>
  </si>
  <si>
    <t>SHCRM00032</t>
  </si>
  <si>
    <t xml:space="preserve">SHCRM00032 - </t>
  </si>
  <si>
    <t>Moosejaw Walmart c/o Moosejaw Charlotte</t>
  </si>
  <si>
    <t>Walmart c/o Moosejaw Charlotte US</t>
  </si>
  <si>
    <t>Walmart c/o Moosejaw</t>
  </si>
  <si>
    <t>Nordstrom PO Box 870 Seattle</t>
  </si>
  <si>
    <t>PO Box 870 Seattle WA</t>
  </si>
  <si>
    <t>PO Box 870</t>
  </si>
  <si>
    <t>0001</t>
  </si>
  <si>
    <t xml:space="preserve">0001 - </t>
  </si>
  <si>
    <t>Nordstrom Portland 5703 North Marine Drive Portland</t>
  </si>
  <si>
    <t>5703 North Marine Drive Portland OR</t>
  </si>
  <si>
    <t>5703 North Marine Drive</t>
  </si>
  <si>
    <t>Portland</t>
  </si>
  <si>
    <t>0004</t>
  </si>
  <si>
    <t xml:space="preserve">0004 - </t>
  </si>
  <si>
    <t>0005</t>
  </si>
  <si>
    <t xml:space="preserve">0005 - </t>
  </si>
  <si>
    <t>0006</t>
  </si>
  <si>
    <t xml:space="preserve">0006 - </t>
  </si>
  <si>
    <t>0009</t>
  </si>
  <si>
    <t xml:space="preserve">0009 - </t>
  </si>
  <si>
    <t>0010</t>
  </si>
  <si>
    <t xml:space="preserve">0010 - </t>
  </si>
  <si>
    <t>0020</t>
  </si>
  <si>
    <t xml:space="preserve">0020 - </t>
  </si>
  <si>
    <t>0025</t>
  </si>
  <si>
    <t xml:space="preserve">0025 - </t>
  </si>
  <si>
    <t>0032</t>
  </si>
  <si>
    <t xml:space="preserve">0032 - </t>
  </si>
  <si>
    <t>0034</t>
  </si>
  <si>
    <t xml:space="preserve">0034 - </t>
  </si>
  <si>
    <t>Nordstrom Dubuque 5050 Chavenelle Road Dubuque</t>
  </si>
  <si>
    <t>5050 Chavenelle Road Dubuque IA</t>
  </si>
  <si>
    <t>5050 Chavenelle Road</t>
  </si>
  <si>
    <t>Dubuque</t>
  </si>
  <si>
    <t>0037</t>
  </si>
  <si>
    <t xml:space="preserve">0037 - </t>
  </si>
  <si>
    <t>0057</t>
  </si>
  <si>
    <t xml:space="preserve">0057 - </t>
  </si>
  <si>
    <t>Nordstrom Ontario 1600 South Milliken Ontario</t>
  </si>
  <si>
    <t>1600 South Milliken Ontario CA</t>
  </si>
  <si>
    <t>1600 South Milliken</t>
  </si>
  <si>
    <t>Ontario</t>
  </si>
  <si>
    <t>0073</t>
  </si>
  <si>
    <t xml:space="preserve">0073 - </t>
  </si>
  <si>
    <t>0169</t>
  </si>
  <si>
    <t xml:space="preserve">0169 - </t>
  </si>
  <si>
    <t>Nordstrom Upper Marlboro 839 Commerce Drive Upper Marlboro</t>
  </si>
  <si>
    <t>839 Commerce Drive Upper Marlboro MD</t>
  </si>
  <si>
    <t>839 Commerce Drive</t>
  </si>
  <si>
    <t>Upper Marlboro</t>
  </si>
  <si>
    <t>0188</t>
  </si>
  <si>
    <t xml:space="preserve">0188 - </t>
  </si>
  <si>
    <t>Nordstrom Newark 37599 Filbert Street Newark</t>
  </si>
  <si>
    <t>37599 Filbert Street Newark CA</t>
  </si>
  <si>
    <t>37599 Filbert Street</t>
  </si>
  <si>
    <t>Newark</t>
  </si>
  <si>
    <t>0209</t>
  </si>
  <si>
    <t xml:space="preserve">0209 - </t>
  </si>
  <si>
    <t>0210</t>
  </si>
  <si>
    <t xml:space="preserve">0210 - </t>
  </si>
  <si>
    <t>0212</t>
  </si>
  <si>
    <t xml:space="preserve">0212 - </t>
  </si>
  <si>
    <t>0220</t>
  </si>
  <si>
    <t xml:space="preserve">0220 - </t>
  </si>
  <si>
    <t>0221</t>
  </si>
  <si>
    <t xml:space="preserve">0221 - </t>
  </si>
  <si>
    <t>0222</t>
  </si>
  <si>
    <t xml:space="preserve">0222 - </t>
  </si>
  <si>
    <t>0223</t>
  </si>
  <si>
    <t xml:space="preserve">0223 - </t>
  </si>
  <si>
    <t>0225</t>
  </si>
  <si>
    <t xml:space="preserve">0225 - </t>
  </si>
  <si>
    <t>0227</t>
  </si>
  <si>
    <t xml:space="preserve">0227 - </t>
  </si>
  <si>
    <t>0228</t>
  </si>
  <si>
    <t xml:space="preserve">0228 - </t>
  </si>
  <si>
    <t>0230</t>
  </si>
  <si>
    <t xml:space="preserve">0230 - </t>
  </si>
  <si>
    <t>0232</t>
  </si>
  <si>
    <t xml:space="preserve">0232 - </t>
  </si>
  <si>
    <t>0234</t>
  </si>
  <si>
    <t xml:space="preserve">0234 - </t>
  </si>
  <si>
    <t>0235</t>
  </si>
  <si>
    <t xml:space="preserve">0235 - </t>
  </si>
  <si>
    <t>0237</t>
  </si>
  <si>
    <t xml:space="preserve">0237 - </t>
  </si>
  <si>
    <t>0238</t>
  </si>
  <si>
    <t xml:space="preserve">0238 - </t>
  </si>
  <si>
    <t>0239</t>
  </si>
  <si>
    <t xml:space="preserve">0239 - </t>
  </si>
  <si>
    <t>0240</t>
  </si>
  <si>
    <t xml:space="preserve">0240 - </t>
  </si>
  <si>
    <t>0282</t>
  </si>
  <si>
    <t xml:space="preserve">0282 - </t>
  </si>
  <si>
    <t>0283</t>
  </si>
  <si>
    <t xml:space="preserve">0283 - </t>
  </si>
  <si>
    <t>0320</t>
  </si>
  <si>
    <t xml:space="preserve">0320 - </t>
  </si>
  <si>
    <t>0321</t>
  </si>
  <si>
    <t xml:space="preserve">0321 - </t>
  </si>
  <si>
    <t>0322</t>
  </si>
  <si>
    <t xml:space="preserve">0322 - </t>
  </si>
  <si>
    <t>0326</t>
  </si>
  <si>
    <t xml:space="preserve">0326 - </t>
  </si>
  <si>
    <t>0330</t>
  </si>
  <si>
    <t xml:space="preserve">0330 - </t>
  </si>
  <si>
    <t>0333</t>
  </si>
  <si>
    <t xml:space="preserve">0333 - </t>
  </si>
  <si>
    <t>0340</t>
  </si>
  <si>
    <t xml:space="preserve">0340 - </t>
  </si>
  <si>
    <t>0341</t>
  </si>
  <si>
    <t xml:space="preserve">0341 - </t>
  </si>
  <si>
    <t>0342</t>
  </si>
  <si>
    <t xml:space="preserve">0342 - </t>
  </si>
  <si>
    <t>0345</t>
  </si>
  <si>
    <t xml:space="preserve">0345 - </t>
  </si>
  <si>
    <t>0348</t>
  </si>
  <si>
    <t xml:space="preserve">0348 - </t>
  </si>
  <si>
    <t>0349</t>
  </si>
  <si>
    <t xml:space="preserve">0349 - </t>
  </si>
  <si>
    <t>0353</t>
  </si>
  <si>
    <t xml:space="preserve">0353 - </t>
  </si>
  <si>
    <t>0360</t>
  </si>
  <si>
    <t xml:space="preserve">0360 - </t>
  </si>
  <si>
    <t>0361</t>
  </si>
  <si>
    <t xml:space="preserve">0361 - </t>
  </si>
  <si>
    <t>0380</t>
  </si>
  <si>
    <t xml:space="preserve">0380 - </t>
  </si>
  <si>
    <t>0384</t>
  </si>
  <si>
    <t xml:space="preserve">0384 - </t>
  </si>
  <si>
    <t>0386</t>
  </si>
  <si>
    <t xml:space="preserve">0386 - </t>
  </si>
  <si>
    <t>0420</t>
  </si>
  <si>
    <t xml:space="preserve">0420 - </t>
  </si>
  <si>
    <t>0421</t>
  </si>
  <si>
    <t xml:space="preserve">0421 - </t>
  </si>
  <si>
    <t>0422</t>
  </si>
  <si>
    <t xml:space="preserve">0422 - </t>
  </si>
  <si>
    <t>0423</t>
  </si>
  <si>
    <t xml:space="preserve">0423 - </t>
  </si>
  <si>
    <t>0425</t>
  </si>
  <si>
    <t xml:space="preserve">0425 - </t>
  </si>
  <si>
    <t>0434</t>
  </si>
  <si>
    <t xml:space="preserve">0434 - </t>
  </si>
  <si>
    <t>0520</t>
  </si>
  <si>
    <t xml:space="preserve">0520 - </t>
  </si>
  <si>
    <t>0521</t>
  </si>
  <si>
    <t xml:space="preserve">0521 - </t>
  </si>
  <si>
    <t>0523</t>
  </si>
  <si>
    <t xml:space="preserve">0523 - </t>
  </si>
  <si>
    <t>0524</t>
  </si>
  <si>
    <t xml:space="preserve">0524 - </t>
  </si>
  <si>
    <t>0526</t>
  </si>
  <si>
    <t xml:space="preserve">0526 - </t>
  </si>
  <si>
    <t>0527</t>
  </si>
  <si>
    <t xml:space="preserve">0527 - </t>
  </si>
  <si>
    <t>0528</t>
  </si>
  <si>
    <t xml:space="preserve">0528 - </t>
  </si>
  <si>
    <t>0531</t>
  </si>
  <si>
    <t xml:space="preserve">0531 - </t>
  </si>
  <si>
    <t>0534</t>
  </si>
  <si>
    <t xml:space="preserve">0534 - </t>
  </si>
  <si>
    <t>0535</t>
  </si>
  <si>
    <t xml:space="preserve">0535 - </t>
  </si>
  <si>
    <t>0536</t>
  </si>
  <si>
    <t xml:space="preserve">0536 - </t>
  </si>
  <si>
    <t>0538</t>
  </si>
  <si>
    <t xml:space="preserve">0538 - </t>
  </si>
  <si>
    <t>0600</t>
  </si>
  <si>
    <t xml:space="preserve">0600 - </t>
  </si>
  <si>
    <t>0621</t>
  </si>
  <si>
    <t xml:space="preserve">0621 - </t>
  </si>
  <si>
    <t>0622</t>
  </si>
  <si>
    <t xml:space="preserve">0622 - </t>
  </si>
  <si>
    <t>0623</t>
  </si>
  <si>
    <t xml:space="preserve">0623 - </t>
  </si>
  <si>
    <t>0629</t>
  </si>
  <si>
    <t xml:space="preserve">0629 - </t>
  </si>
  <si>
    <t>0631</t>
  </si>
  <si>
    <t xml:space="preserve">0631 - </t>
  </si>
  <si>
    <t>0637</t>
  </si>
  <si>
    <t xml:space="preserve">0637 - </t>
  </si>
  <si>
    <t>0639</t>
  </si>
  <si>
    <t xml:space="preserve">0639 - </t>
  </si>
  <si>
    <t>0706</t>
  </si>
  <si>
    <t xml:space="preserve">0706 - </t>
  </si>
  <si>
    <t>0720</t>
  </si>
  <si>
    <t xml:space="preserve">0720 - </t>
  </si>
  <si>
    <t>0723</t>
  </si>
  <si>
    <t xml:space="preserve">0723 - </t>
  </si>
  <si>
    <t>0724</t>
  </si>
  <si>
    <t xml:space="preserve">0724 - </t>
  </si>
  <si>
    <t>0730</t>
  </si>
  <si>
    <t xml:space="preserve">0730 - </t>
  </si>
  <si>
    <t>Nordstrom Gainesville 5497 NE 49th Terrace Gainesville</t>
  </si>
  <si>
    <t>5497 NE 49th Terrace Gainesville FL</t>
  </si>
  <si>
    <t>5497 NE 49th Terrace</t>
  </si>
  <si>
    <t>Gainesville</t>
  </si>
  <si>
    <t>0731</t>
  </si>
  <si>
    <t xml:space="preserve">0731 - </t>
  </si>
  <si>
    <t>Nordstrom Gainesville 5498 NE 49th Terrace Gainesville</t>
  </si>
  <si>
    <t>5498 NE 49th Terrace Gainesville FL</t>
  </si>
  <si>
    <t>5498 NE 49th Terrace</t>
  </si>
  <si>
    <t>0732</t>
  </si>
  <si>
    <t xml:space="preserve">0732 - </t>
  </si>
  <si>
    <t>Nordstrom Gainesville 5499 NE 49th Terrace Gainesville</t>
  </si>
  <si>
    <t>5499 NE 49th Terrace Gainesville FL</t>
  </si>
  <si>
    <t>5499 NE 49th Terrace</t>
  </si>
  <si>
    <t>0733</t>
  </si>
  <si>
    <t xml:space="preserve">0733 - </t>
  </si>
  <si>
    <t>Nordstrom Gainesville 5500 NE 49th Terrace Gainesville</t>
  </si>
  <si>
    <t>5500 NE 49th Terrace Gainesville FL</t>
  </si>
  <si>
    <t>5500 NE 49th Terrace</t>
  </si>
  <si>
    <t>0746</t>
  </si>
  <si>
    <t xml:space="preserve">0746 - </t>
  </si>
  <si>
    <t>Nordstrom Gainesville 5501 NE 49th Terrace Gainesville</t>
  </si>
  <si>
    <t>5501 NE 49th Terrace Gainesville FL</t>
  </si>
  <si>
    <t>5501 NE 49th Terrace</t>
  </si>
  <si>
    <t>0750</t>
  </si>
  <si>
    <t xml:space="preserve">0750 - </t>
  </si>
  <si>
    <t>0751</t>
  </si>
  <si>
    <t xml:space="preserve">0751 - </t>
  </si>
  <si>
    <t>0759</t>
  </si>
  <si>
    <t xml:space="preserve">0759 - </t>
  </si>
  <si>
    <t>Nordstrom Gainesville 5502 NE 49th Terrace Gainesville</t>
  </si>
  <si>
    <t>5502 NE 49th Terrace Gainesville FL</t>
  </si>
  <si>
    <t>5502 NE 49th Terrace</t>
  </si>
  <si>
    <t>0760</t>
  </si>
  <si>
    <t xml:space="preserve">0760 - </t>
  </si>
  <si>
    <t>Nordstrom Gainesville 5503 NE 49th Terrace Gainesville</t>
  </si>
  <si>
    <t>5503 NE 49th Terrace Gainesville FL</t>
  </si>
  <si>
    <t>5503 NE 49th Terrace</t>
  </si>
  <si>
    <t>0762</t>
  </si>
  <si>
    <t xml:space="preserve">0762 - </t>
  </si>
  <si>
    <t>Nordstrom Gainesville 5504 NE 49th Terrace Gainesville</t>
  </si>
  <si>
    <t>5504 NE 49th Terrace Gainesville FL</t>
  </si>
  <si>
    <t>5504 NE 49th Terrace</t>
  </si>
  <si>
    <t>0763</t>
  </si>
  <si>
    <t xml:space="preserve">0763 - </t>
  </si>
  <si>
    <t>Nordstrom Gainesville 5505 NE 49th Terrace Gainesville</t>
  </si>
  <si>
    <t>5505 NE 49th Terrace Gainesville FL</t>
  </si>
  <si>
    <t>5505 NE 49th Terrace</t>
  </si>
  <si>
    <t>0765</t>
  </si>
  <si>
    <t xml:space="preserve">0765 - </t>
  </si>
  <si>
    <t>Nordstrom Gainesville 5506 NE 49th Terrace Gainesville</t>
  </si>
  <si>
    <t>5506 NE 49th Terrace Gainesville FL</t>
  </si>
  <si>
    <t>5506 NE 49th Terrace</t>
  </si>
  <si>
    <t>0772</t>
  </si>
  <si>
    <t xml:space="preserve">0772 - </t>
  </si>
  <si>
    <t>Nordstrom Gainesville 5507 NE 49th Terrace Gainesville</t>
  </si>
  <si>
    <t>5507 NE 49th Terrace Gainesville FL</t>
  </si>
  <si>
    <t>5507 NE 49th Terrace</t>
  </si>
  <si>
    <t>0773</t>
  </si>
  <si>
    <t xml:space="preserve">0773 - </t>
  </si>
  <si>
    <t>Nordstrom Gainesville 5508 NE 49th Terrace Gainesville</t>
  </si>
  <si>
    <t>5508 NE 49th Terrace Gainesville FL</t>
  </si>
  <si>
    <t>5508 NE 49th Terrace</t>
  </si>
  <si>
    <t>0774</t>
  </si>
  <si>
    <t xml:space="preserve">0774 - </t>
  </si>
  <si>
    <t>Nordstrom Gainesville 5509 NE 49th Terrace Gainesville</t>
  </si>
  <si>
    <t>5509 NE 49th Terrace Gainesville FL</t>
  </si>
  <si>
    <t>5509 NE 49th Terrace</t>
  </si>
  <si>
    <t>0789</t>
  </si>
  <si>
    <t xml:space="preserve">0789 - </t>
  </si>
  <si>
    <t>Nordstrom Gainesville 5510 NE 49th Terrace Gainesville</t>
  </si>
  <si>
    <t>5510 NE 49th Terrace Gainesville FL</t>
  </si>
  <si>
    <t>5510 NE 49th Terrace</t>
  </si>
  <si>
    <t>SHCRM00028</t>
  </si>
  <si>
    <t xml:space="preserve">SHCRM00028 - </t>
  </si>
  <si>
    <t>Nordstrom Nordstrom Accounts Payable Seattle</t>
  </si>
  <si>
    <t>Nordstrom Accounts Payable Seattle WA</t>
  </si>
  <si>
    <t>Nordstrom Accounts Payable</t>
  </si>
  <si>
    <t>Nordstrom Canada Retail Inc.INACTIVE PO BOX 91176 Seattle</t>
  </si>
  <si>
    <t>PO BOX 91176 Seattle WA</t>
  </si>
  <si>
    <t>PO BOX 91176</t>
  </si>
  <si>
    <t>ETOBICOKE</t>
  </si>
  <si>
    <t xml:space="preserve">ETOBICOKE - </t>
  </si>
  <si>
    <t>Nordstrom Canada Retail Inc. 110A Iron Street Etobicoke</t>
  </si>
  <si>
    <t>110A Iron Street Etobicoke ON</t>
  </si>
  <si>
    <t>110A Iron Street</t>
  </si>
  <si>
    <t>Etobicoke</t>
  </si>
  <si>
    <t>CA</t>
  </si>
  <si>
    <t>SHCRM00023</t>
  </si>
  <si>
    <t xml:space="preserve">SHCRM00023 - </t>
  </si>
  <si>
    <t>Nordstrom Canada Retail Inc. Accounts Payable Seattle</t>
  </si>
  <si>
    <t>Paragon Athletic Goods Co LLC 867 Broadway New York</t>
  </si>
  <si>
    <t>867 Broadway New York NY</t>
  </si>
  <si>
    <t>867 Broadway</t>
  </si>
  <si>
    <t>New York</t>
  </si>
  <si>
    <t>SHCRM00037</t>
  </si>
  <si>
    <t xml:space="preserve">SHCRM00037 - </t>
  </si>
  <si>
    <t>867 Broadway New York US</t>
  </si>
  <si>
    <t>Sports Specialists Ltd. (SSL) 400 Corporate Circle Suite D Golden</t>
  </si>
  <si>
    <t>400 Corporate Circle Suite D Golden CO</t>
  </si>
  <si>
    <t>400 Corporate Circle Suite D</t>
  </si>
  <si>
    <t>Golden</t>
  </si>
  <si>
    <t>SHCRM00038</t>
  </si>
  <si>
    <t xml:space="preserve">SHCRM00038 - </t>
  </si>
  <si>
    <t>Pedigree Ski Shop 355 Mamaroneck Avenue White Plains</t>
  </si>
  <si>
    <t>355 Mamaroneck Avenue White Plains US</t>
  </si>
  <si>
    <t>355 Mamaroneck Avenue</t>
  </si>
  <si>
    <t>White Plains</t>
  </si>
  <si>
    <t>Pete Lane's Mountain Sports PO Box 10 Sun Valley</t>
  </si>
  <si>
    <t>PO Box 10 Sun Valley ID</t>
  </si>
  <si>
    <t>PO Box 10</t>
  </si>
  <si>
    <t>Sun Valley</t>
  </si>
  <si>
    <t>SHCRM00040</t>
  </si>
  <si>
    <t xml:space="preserve">SHCRM00040 - </t>
  </si>
  <si>
    <t>PO Box 10 Sun Valley US</t>
  </si>
  <si>
    <t>Recreational Equipment Inc. PO Box 1938 Sumner</t>
  </si>
  <si>
    <t>PO Box 1938 Sumner WA</t>
  </si>
  <si>
    <t>PO Box 1938</t>
  </si>
  <si>
    <t>BEDFORD</t>
  </si>
  <si>
    <t xml:space="preserve">BEDFORD - </t>
  </si>
  <si>
    <t>REI Bedford Distribution Center 1400 Country Ridge Road Bedford</t>
  </si>
  <si>
    <t>1400 Country Ridge Road Bedford PA</t>
  </si>
  <si>
    <t>1400 Country Ridge Road</t>
  </si>
  <si>
    <t>Bedford</t>
  </si>
  <si>
    <t>GOODYEAR</t>
  </si>
  <si>
    <t xml:space="preserve">GOODYEAR - </t>
  </si>
  <si>
    <t>REI Goodyear Distribution Center 4877 N. Cotton Lane Goodyear</t>
  </si>
  <si>
    <t>4877 N. Cotton Lane Goodyear AZ</t>
  </si>
  <si>
    <t>4877 N. Cotton Lane</t>
  </si>
  <si>
    <t>Goodyear</t>
  </si>
  <si>
    <t>LEBANON</t>
  </si>
  <si>
    <t xml:space="preserve">LEBANON - </t>
  </si>
  <si>
    <t>Recreational Equipment Inc. 1400 MURFREESBORO ROAD LEBANON</t>
  </si>
  <si>
    <t>1400 MURFREESBORO ROAD LEBANON TN</t>
  </si>
  <si>
    <t>1400 MURFREESBORO ROAD</t>
  </si>
  <si>
    <t>SHCRM00042</t>
  </si>
  <si>
    <t xml:space="preserve">SHCRM00042 - </t>
  </si>
  <si>
    <t>PO Box 1938 Sumner US</t>
  </si>
  <si>
    <t>SUMNER</t>
  </si>
  <si>
    <t xml:space="preserve">SUMNER - </t>
  </si>
  <si>
    <t>REI Sumner Distribution Center 1700 45th Street East Sumner</t>
  </si>
  <si>
    <t>1700 45th Street East Sumner WA</t>
  </si>
  <si>
    <t>1700 45th Street East</t>
  </si>
  <si>
    <t>Specialty Sports Inc. DVA Vail Resorts 390 Interlocken Crescent #1000 Broomfield</t>
  </si>
  <si>
    <t>390 Interlocken Crescent #1000 Broomfield CO</t>
  </si>
  <si>
    <t>390 Interlocken Crescent #1000</t>
  </si>
  <si>
    <t>Broomfield</t>
  </si>
  <si>
    <t>995 DENVER</t>
  </si>
  <si>
    <t xml:space="preserve">995 DENVER - </t>
  </si>
  <si>
    <t>Specialty Sports Inc. DVA Vail Resorts 16303 East 32nd Ave. Suite 20 Denver</t>
  </si>
  <si>
    <t>16303 East 32nd Ave. Suite 20 Denver CO</t>
  </si>
  <si>
    <t>16303 East 32nd Ave. Suite 20</t>
  </si>
  <si>
    <t>Denver</t>
  </si>
  <si>
    <t>CO-ED SPOR</t>
  </si>
  <si>
    <t xml:space="preserve">CO-ED SPOR - </t>
  </si>
  <si>
    <t>Coed Sportswear Attn: Selim Tobey 27 Pleasant St Newfield</t>
  </si>
  <si>
    <t>27 Pleasant St Newfield NH</t>
  </si>
  <si>
    <t>27 Pleasant St</t>
  </si>
  <si>
    <t>Newfield</t>
  </si>
  <si>
    <t>PYSCHOJOCK</t>
  </si>
  <si>
    <t xml:space="preserve">PYSCHOJOCK - </t>
  </si>
  <si>
    <t>Psychojock Attn: Mike Seman 9420 E Doubletree Ranch Road #100 Scottsdale</t>
  </si>
  <si>
    <t>9420 E Doubletree Ranch Road #100 Scottsdale AZ</t>
  </si>
  <si>
    <t>9420 E Doubletree Ranch Road #100</t>
  </si>
  <si>
    <t>Scottsdale</t>
  </si>
  <si>
    <t>SHCRM00047</t>
  </si>
  <si>
    <t xml:space="preserve">SHCRM00047 - </t>
  </si>
  <si>
    <t>390 Interlocken Crescent #1000 Broomfield US</t>
  </si>
  <si>
    <t>SUPERIOR</t>
  </si>
  <si>
    <t xml:space="preserve">SUPERIOR - </t>
  </si>
  <si>
    <t>Superior Ink- Patch and Screenprint 2650 W 6th Ave Denver</t>
  </si>
  <si>
    <t>2650 W 6th Ave Denver CO</t>
  </si>
  <si>
    <t>2650 W 6th Ave</t>
  </si>
  <si>
    <t>Tahoe Sports Hub 10095 W River St # 2 Truckee</t>
  </si>
  <si>
    <t>10095 W River St # 2 Truckee CA</t>
  </si>
  <si>
    <t>10095 W River St # 2</t>
  </si>
  <si>
    <t>Truckee</t>
  </si>
  <si>
    <t>SHCRM00050</t>
  </si>
  <si>
    <t xml:space="preserve">SHCRM00050 - </t>
  </si>
  <si>
    <t>Sports Hub 10095 W River St # 2 Truckee</t>
  </si>
  <si>
    <t>10095 W River St # 2 Truckee US</t>
  </si>
  <si>
    <t>Stratton Retail 5 Village Lot Rd. Stratton</t>
  </si>
  <si>
    <t>5 Village Lot Rd. Stratton VT</t>
  </si>
  <si>
    <t>5 Village Lot Rd.</t>
  </si>
  <si>
    <t>Stratton</t>
  </si>
  <si>
    <t>SHCRM00053</t>
  </si>
  <si>
    <t xml:space="preserve">SHCRM00053 - </t>
  </si>
  <si>
    <t>5 Village Lot Rd. Stratton US</t>
  </si>
  <si>
    <t>Woodstock Sports 30 Central St. Woodstock</t>
  </si>
  <si>
    <t>30 Central St. Woodstock VT</t>
  </si>
  <si>
    <t>30 Central St.</t>
  </si>
  <si>
    <t>Woodstock</t>
  </si>
  <si>
    <t>SHCRM00052</t>
  </si>
  <si>
    <t xml:space="preserve">SHCRM00052 - </t>
  </si>
  <si>
    <t>Woodstock Sports 30 Central St Woodstock</t>
  </si>
  <si>
    <t>30 Central St Woodstock VT</t>
  </si>
  <si>
    <t>30 Central St</t>
  </si>
  <si>
    <t>Yellow Turtle 1799 Mountain Road Stowe</t>
  </si>
  <si>
    <t>1799 Mountain Road Stowe VT</t>
  </si>
  <si>
    <t>1799 Mountain Road</t>
  </si>
  <si>
    <t>Stowe</t>
  </si>
  <si>
    <t>SHCRM00046</t>
  </si>
  <si>
    <t xml:space="preserve">SHCRM00046 - </t>
  </si>
  <si>
    <t>1799 Mountain Road Stowe US</t>
  </si>
  <si>
    <t>Yellowstone Club 1 Yellowstone Club Trail Big Sky</t>
  </si>
  <si>
    <t>1 Yellowstone Club Trail Big Sky MT</t>
  </si>
  <si>
    <t>1 Yellowstone Club Trail</t>
  </si>
  <si>
    <t>PO Box 161097</t>
  </si>
  <si>
    <t>Big Sky</t>
  </si>
  <si>
    <t>SHCRM00045</t>
  </si>
  <si>
    <t xml:space="preserve">SHCRM00045 - </t>
  </si>
  <si>
    <t>Yellowstone Club 8358 Huffine Lane Suite A Bozeman</t>
  </si>
  <si>
    <t>8358 Huffine Lane Suite A Bozeman MT</t>
  </si>
  <si>
    <t>8358 Huffine Lane Suite A</t>
  </si>
  <si>
    <t>Bozeman</t>
  </si>
  <si>
    <t>Zappos 400 E. Stewart Avenue Las Vegas</t>
  </si>
  <si>
    <t>400 E. Stewart Avenue Las Vegas NV</t>
  </si>
  <si>
    <t>400 E. Stewart Avenue</t>
  </si>
  <si>
    <t>Las Vegas</t>
  </si>
  <si>
    <t>Zappos 376 AMAZON.COM BLVD. Shepherdville</t>
  </si>
  <si>
    <t>376 AMAZON.COM BLVD. Shepherdville KY</t>
  </si>
  <si>
    <t>376 AMAZON.COM BLVD.</t>
  </si>
  <si>
    <t>C/O AMAZON.COM SERVICES INC.</t>
  </si>
  <si>
    <t>Shepherdville</t>
  </si>
  <si>
    <t>0003</t>
  </si>
  <si>
    <t xml:space="preserve">0003 - </t>
  </si>
  <si>
    <t>ZAPPOS.COM LLC C/O AMAZON.COM SERVICES INC JEFFERSONVILLE</t>
  </si>
  <si>
    <t>C/O AMAZON.COM SERVICES INC JEFFERSONVILLE IN</t>
  </si>
  <si>
    <t>C/O AMAZON.COM SERVICES INC</t>
  </si>
  <si>
    <t>900 PATROL RD</t>
  </si>
  <si>
    <t>JEFFERSONVILLE</t>
  </si>
  <si>
    <t>SHCRM00041</t>
  </si>
  <si>
    <t xml:space="preserve">SHCRM00041 - </t>
  </si>
  <si>
    <t>400 E. Stewart Avenue Las Vegas US</t>
  </si>
  <si>
    <t>Backcountry.com 2607 S 3200 W West Valley City</t>
  </si>
  <si>
    <t>2607 S 3200 W West Valley City UT</t>
  </si>
  <si>
    <t>2607 S 3200 W</t>
  </si>
  <si>
    <t>West Valley City</t>
  </si>
  <si>
    <t>Backcountry.com 295 Technology Drive Christianburg</t>
  </si>
  <si>
    <t>295 Technology Drive Christianburg VA</t>
  </si>
  <si>
    <t>295 Technology Drive</t>
  </si>
  <si>
    <t>Christianburg</t>
  </si>
  <si>
    <t>2</t>
  </si>
  <si>
    <t xml:space="preserve">2 - </t>
  </si>
  <si>
    <t>Backcountry.com 2607 S. 3200 W. West Valley City</t>
  </si>
  <si>
    <t>2607 S. 3200 W. West Valley City UT</t>
  </si>
  <si>
    <t>2607 S. 3200 W.</t>
  </si>
  <si>
    <t>SHCRM00029</t>
  </si>
  <si>
    <t xml:space="preserve">SHCRM00029 - </t>
  </si>
  <si>
    <t>Backcountry.com 2607 3200 West1 West Valley City</t>
  </si>
  <si>
    <t>2607 3200 West1 West Valley City UT</t>
  </si>
  <si>
    <t>2607 3200 West1</t>
  </si>
  <si>
    <t>Backcountry.com Dropship 2607 S 3200 W West Valley City</t>
  </si>
  <si>
    <t>ITTIKID 26 Teawaddle Hill Road Leverett</t>
  </si>
  <si>
    <t>26 Teawaddle Hill Road Leverett MA</t>
  </si>
  <si>
    <t>26 Teawaddle Hill Road</t>
  </si>
  <si>
    <t>Leverett</t>
  </si>
  <si>
    <t>Sun Valley Retail Receiving 125 Senabi Lane Sun Valley</t>
  </si>
  <si>
    <t>125 Senabi Lane Sun Valley ID</t>
  </si>
  <si>
    <t>125 Senabi Lane</t>
  </si>
  <si>
    <t>SHCRM00014</t>
  </si>
  <si>
    <t xml:space="preserve">SHCRM00014 - </t>
  </si>
  <si>
    <t>Reima USA 13169 Slover Ave. Suite A Fontana</t>
  </si>
  <si>
    <t>13169 Slover Ave. Suite A Fontana CA</t>
  </si>
  <si>
    <t>13169 Slover Ave. Suite A</t>
  </si>
  <si>
    <t>Fontana</t>
  </si>
  <si>
    <t>Sports Page 138 Quaker Road Queensbury</t>
  </si>
  <si>
    <t>138 Quaker Road Queensbury NY</t>
  </si>
  <si>
    <t>138 Quaker Road</t>
  </si>
  <si>
    <t>Queensbury</t>
  </si>
  <si>
    <t>MAIN</t>
  </si>
  <si>
    <t xml:space="preserve">MAIN - </t>
  </si>
  <si>
    <t>Christy Sports LLC 875 Parfet Lakewood</t>
  </si>
  <si>
    <t>875 Parfet Lakewood CO</t>
  </si>
  <si>
    <t>875 Parfet</t>
  </si>
  <si>
    <t>Lakewood</t>
  </si>
  <si>
    <t>000460</t>
  </si>
  <si>
    <t xml:space="preserve">000460 - </t>
  </si>
  <si>
    <t>Christy Sports LLC 2350 South 600 West South Salt Lake</t>
  </si>
  <si>
    <t>2350 South 600 West South Salt Lake UT</t>
  </si>
  <si>
    <t>2350 South 600 West</t>
  </si>
  <si>
    <t>South Salt Lake</t>
  </si>
  <si>
    <t>9012</t>
  </si>
  <si>
    <t xml:space="preserve">9012 - </t>
  </si>
  <si>
    <t>Christy Sports LLC 145-H Stephens Way Silverthorne</t>
  </si>
  <si>
    <t>145-H Stephens Way Silverthorne CO</t>
  </si>
  <si>
    <t>145-H Stephens Way</t>
  </si>
  <si>
    <t>Silverthorne</t>
  </si>
  <si>
    <t>GYPSUM</t>
  </si>
  <si>
    <t xml:space="preserve">GYPSUM - </t>
  </si>
  <si>
    <t>Christy Sports LLC 707 Plane St Bldg B Gypsum</t>
  </si>
  <si>
    <t>707 Plane St Bldg B Gypsum CO</t>
  </si>
  <si>
    <t>707 Plane St Bldg B</t>
  </si>
  <si>
    <t>Gypsum</t>
  </si>
  <si>
    <t>LAKEWOOD</t>
  </si>
  <si>
    <t xml:space="preserve">LAKEWOOD - </t>
  </si>
  <si>
    <t>PLACERVILL</t>
  </si>
  <si>
    <t xml:space="preserve">PLACERVILL - </t>
  </si>
  <si>
    <t>Christy Sports LLC 160 Front Street Placerville</t>
  </si>
  <si>
    <t>160 Front Street Placerville CO</t>
  </si>
  <si>
    <t>160 Front Street</t>
  </si>
  <si>
    <t>Placerville</t>
  </si>
  <si>
    <t>REDMOND</t>
  </si>
  <si>
    <t xml:space="preserve">REDMOND - </t>
  </si>
  <si>
    <t>Christy Sports LLC 17640 NE 65th St Redmond</t>
  </si>
  <si>
    <t>17640 NE 65th St Redmond WA</t>
  </si>
  <si>
    <t>17640 NE 65th St</t>
  </si>
  <si>
    <t>Redmond</t>
  </si>
  <si>
    <t>SBS</t>
  </si>
  <si>
    <t xml:space="preserve">SBS - </t>
  </si>
  <si>
    <t>Christy Sports LLC 2851 Riverside Plaza Ste 130 Steamboat Springs</t>
  </si>
  <si>
    <t>2851 Riverside Plaza Ste 130 Steamboat Springs CO</t>
  </si>
  <si>
    <t>2851 Riverside Plaza Ste 130</t>
  </si>
  <si>
    <t>Steamboat Springs</t>
  </si>
  <si>
    <t>Pedigree Ski Shop 355 Mamaroneck Ave White Plains</t>
  </si>
  <si>
    <t>355 Mamaroneck Ave White Plains NY</t>
  </si>
  <si>
    <t>355 Mamaroneck Ave</t>
  </si>
  <si>
    <t>Winterkids.com (Buckman's Incorporated) 105 Airport Rd Pottstown</t>
  </si>
  <si>
    <t>105 Airport Rd Pottstown PA</t>
  </si>
  <si>
    <t>105 Airport Rd</t>
  </si>
  <si>
    <t>Pottstown</t>
  </si>
  <si>
    <t>Carolann's 117 Main St Kingston</t>
  </si>
  <si>
    <t>117 Main St Kingston MA</t>
  </si>
  <si>
    <t>117 Main St</t>
  </si>
  <si>
    <t>Kingston</t>
  </si>
  <si>
    <t>Ski Barn 846 Route 17 N Paramus</t>
  </si>
  <si>
    <t>846 Route 17 N Paramus NJ</t>
  </si>
  <si>
    <t>846 Route 17 N</t>
  </si>
  <si>
    <t>Paramus</t>
  </si>
  <si>
    <t>WALDWICK</t>
  </si>
  <si>
    <t xml:space="preserve">WALDWICK - </t>
  </si>
  <si>
    <t>Ski Barn 4 North Street Waldwick</t>
  </si>
  <si>
    <t>4 North Street Waldwick NJ</t>
  </si>
  <si>
    <t>4 North Street</t>
  </si>
  <si>
    <t>Waldwick</t>
  </si>
  <si>
    <t>Mohawk Mountain 46 Great Hollow Rd. Cornwall</t>
  </si>
  <si>
    <t>46 Great Hollow Rd. Cornwall CT</t>
  </si>
  <si>
    <t>46 Great Hollow Rd.</t>
  </si>
  <si>
    <t>Cornwall</t>
  </si>
  <si>
    <t>Sportshaus Snow and Water 1126 N High Street Bridgton</t>
  </si>
  <si>
    <t>1126 N High Street Bridgton ME</t>
  </si>
  <si>
    <t>1126 N High Street</t>
  </si>
  <si>
    <t>Bridgton</t>
  </si>
  <si>
    <t>Round House Sports Center 1422 West Main Street Bozeman</t>
  </si>
  <si>
    <t>1422 West Main Street Bozeman MT</t>
  </si>
  <si>
    <t>1422 West Main Street</t>
  </si>
  <si>
    <t>Intrinsic Provisions 69 Water St Hingham</t>
  </si>
  <si>
    <t>69 Water St Hingham MA</t>
  </si>
  <si>
    <t>69 Water St</t>
  </si>
  <si>
    <t>Hingham</t>
  </si>
  <si>
    <t>Mountain Air Sports 14 State St Santa Barbara</t>
  </si>
  <si>
    <t>14 State St Santa Barbara CA</t>
  </si>
  <si>
    <t>14 State St</t>
  </si>
  <si>
    <t>Santa Barbara</t>
  </si>
  <si>
    <t>Alpine Shop 935 Shelburne Road Suite #200 South Burlington</t>
  </si>
  <si>
    <t>935 Shelburne Road Suite #200 South Burlington VT</t>
  </si>
  <si>
    <t>935 Shelburne Road Suite #200</t>
  </si>
  <si>
    <t>South Burlington</t>
  </si>
  <si>
    <t>Viking House 19 N. Main St.	 Concord</t>
  </si>
  <si>
    <t>19 N. Main St.	 Concord NH</t>
  </si>
  <si>
    <t xml:space="preserve">19 N. Main St.	</t>
  </si>
  <si>
    <t>Concord</t>
  </si>
  <si>
    <t>Nordstrom Marketplace 1600 Seventh Avenue Suite 2600 Seattle</t>
  </si>
  <si>
    <t>1600 Seventh Avenue Suite 2600 Seattle WA</t>
  </si>
  <si>
    <t>1600 Seventh Avenue Suite 2600</t>
  </si>
  <si>
    <t>Holderness Central School 19 School Rd. Holderness</t>
  </si>
  <si>
    <t>19 School Rd. Holderness NH</t>
  </si>
  <si>
    <t>19 School Rd.</t>
  </si>
  <si>
    <t>Holderness</t>
  </si>
  <si>
    <t>NRI USA LLC. 13200 S. BROADWAY Los Angeles</t>
  </si>
  <si>
    <t>13200 S. BROADWAY Los Angeles CA</t>
  </si>
  <si>
    <t>13200 S. BROADWAY</t>
  </si>
  <si>
    <t>Los Angeles</t>
  </si>
  <si>
    <t>Big Ray's 507 2nd Ave Fairbanks</t>
  </si>
  <si>
    <t>507 2nd Ave Fairbanks AK</t>
  </si>
  <si>
    <t>507 2nd Ave</t>
  </si>
  <si>
    <t>Fairbanks</t>
  </si>
  <si>
    <t>STORE 10</t>
  </si>
  <si>
    <t xml:space="preserve">STORE 10 - </t>
  </si>
  <si>
    <t>Big Ray's #10 507 2nd Avenue Fairbanks</t>
  </si>
  <si>
    <t>507 2nd Avenue Fairbanks AK</t>
  </si>
  <si>
    <t>507 2nd Avenue</t>
  </si>
  <si>
    <t>STORE 15</t>
  </si>
  <si>
    <t xml:space="preserve">STORE 15 - </t>
  </si>
  <si>
    <t>Big Ray's #15 3230 Airport Rd Fairbanks</t>
  </si>
  <si>
    <t>3230 Airport Rd Fairbanks AK</t>
  </si>
  <si>
    <t>3230 Airport Rd</t>
  </si>
  <si>
    <t>STORE 17</t>
  </si>
  <si>
    <t xml:space="preserve">STORE 17 - </t>
  </si>
  <si>
    <t>Big Ray's #17 320 W 4th Ave Anchorage</t>
  </si>
  <si>
    <t>320 W 4th Ave Anchorage AK</t>
  </si>
  <si>
    <t>320 W 4th Ave</t>
  </si>
  <si>
    <t>Anchorage</t>
  </si>
  <si>
    <t>STORE 18</t>
  </si>
  <si>
    <t xml:space="preserve">STORE 18 - </t>
  </si>
  <si>
    <t>Big Ray's #18 3200 Seward Highway Anchorage</t>
  </si>
  <si>
    <t>3200 Seward Highway Anchorage AK</t>
  </si>
  <si>
    <t>3200 Seward Highway</t>
  </si>
  <si>
    <t>STORE 80</t>
  </si>
  <si>
    <t xml:space="preserve">STORE 80 - </t>
  </si>
  <si>
    <t>Big Ray's #80 212 Lower Mill Bay Road Kodiak</t>
  </si>
  <si>
    <t>212 Lower Mill Bay Road Kodiak AK</t>
  </si>
  <si>
    <t>212 Lower Mill Bay Road</t>
  </si>
  <si>
    <t>Kodiak</t>
  </si>
  <si>
    <t>Powder Hound 210 Arlberg Ave Girdwood</t>
  </si>
  <si>
    <t>210 Arlberg Ave Girdwood AK</t>
  </si>
  <si>
    <t>210 Arlberg Ave</t>
  </si>
  <si>
    <t>Box 1331</t>
  </si>
  <si>
    <t>Girdwood</t>
  </si>
  <si>
    <t>Great Outdoor Store 201 E 10th St Sioux Falls</t>
  </si>
  <si>
    <t>201 E 10th St Sioux Falls SD</t>
  </si>
  <si>
    <t>201 E 10th St</t>
  </si>
  <si>
    <t>Sioux Falls</t>
  </si>
  <si>
    <t>Get Kids Outdoors/ Outdoor School Shop 27 Centre Ave New Rochelle</t>
  </si>
  <si>
    <t>27 Centre Ave New Rochelle NY</t>
  </si>
  <si>
    <t>27 Centre Ave</t>
  </si>
  <si>
    <t>New Rochelle</t>
  </si>
  <si>
    <t>Peter Glenn Ski &amp; Sports 2901 West Oakland Park Blvd #B12 Ft Lauderdale</t>
  </si>
  <si>
    <t>2901 West Oakland Park Blvd #B12 Ft Lauderdale FL</t>
  </si>
  <si>
    <t>2901 West Oakland Park Blvd #B12</t>
  </si>
  <si>
    <t>Ft Lauderdale</t>
  </si>
  <si>
    <t>DELRAY</t>
  </si>
  <si>
    <t xml:space="preserve">DELRAY - </t>
  </si>
  <si>
    <t>Peter Glenn Ski &amp; Sports 1350 Linton Blvd Suite A-5 Delray Beach</t>
  </si>
  <si>
    <t>1350 Linton Blvd Suite A-5 Delray Beach Fl</t>
  </si>
  <si>
    <t>1350 Linton Blvd Suite A-5</t>
  </si>
  <si>
    <t>Delray Beach</t>
  </si>
  <si>
    <t>FORT LAUD</t>
  </si>
  <si>
    <t xml:space="preserve">FORT LAUD - </t>
  </si>
  <si>
    <t>JV</t>
  </si>
  <si>
    <t xml:space="preserve">JV - </t>
  </si>
  <si>
    <t>Peter Glenn Ski &amp; Sports One Imeson Park BLVD Bldg 100 Suite 201 Jacksonville</t>
  </si>
  <si>
    <t>One Imeson Park BLVD Bldg 100 Suite 201 Jacksonville FL</t>
  </si>
  <si>
    <t>One Imeson Park BLVD Bldg 100 Suite 201</t>
  </si>
  <si>
    <t>Jacksonville</t>
  </si>
  <si>
    <t>MIAMI</t>
  </si>
  <si>
    <t xml:space="preserve">MIAMI - </t>
  </si>
  <si>
    <t>Peter Glenn Ski &amp; Sports 11855 S Dixie Hwy Miami</t>
  </si>
  <si>
    <t>11855 S Dixie Hwy Miami FL</t>
  </si>
  <si>
    <t>11855 S Dixie Hwy</t>
  </si>
  <si>
    <t>Miami</t>
  </si>
  <si>
    <t>MIAMI PARK</t>
  </si>
  <si>
    <t xml:space="preserve">MIAMI PARK - </t>
  </si>
  <si>
    <t>Peter Glenn Ski &amp; Sports 900 Park Center Blvd 444 Miami</t>
  </si>
  <si>
    <t>900 Park Center Blvd 444 Miami FL</t>
  </si>
  <si>
    <t>900 Park Center Blvd 444</t>
  </si>
  <si>
    <t>ORLANDO</t>
  </si>
  <si>
    <t xml:space="preserve">ORLANDO - </t>
  </si>
  <si>
    <t>Peter Glenn Ski &amp; Sports 5403 International Drive Orlando</t>
  </si>
  <si>
    <t>5403 International Drive Orlando Fl</t>
  </si>
  <si>
    <t>5403 International Drive</t>
  </si>
  <si>
    <t>Orlando</t>
  </si>
  <si>
    <t>SANDY</t>
  </si>
  <si>
    <t xml:space="preserve">SANDY - </t>
  </si>
  <si>
    <t>Peter Glenn Ski &amp; Sports 6285 Roswell Rd #310 Sandy Springs</t>
  </si>
  <si>
    <t>6285 Roswell Rd #310 Sandy Springs GA</t>
  </si>
  <si>
    <t>6285 Roswell Rd #310</t>
  </si>
  <si>
    <t>Sandy Springs</t>
  </si>
  <si>
    <t>Kit and Co. 10 Walker Street Kittery</t>
  </si>
  <si>
    <t>10 Walker Street Kittery ME</t>
  </si>
  <si>
    <t>10 Walker Street</t>
  </si>
  <si>
    <t>Jans 1600 Park Ave Park City</t>
  </si>
  <si>
    <t>1600 Park Ave Park City UT</t>
  </si>
  <si>
    <t>1600 Park Ave</t>
  </si>
  <si>
    <t>KAMAS</t>
  </si>
  <si>
    <t xml:space="preserve">KAMAS - </t>
  </si>
  <si>
    <t>Jans 138 West 280 South Kamas</t>
  </si>
  <si>
    <t>138 West 280 South Kamas UT</t>
  </si>
  <si>
    <t>138 West 280 South</t>
  </si>
  <si>
    <t>Kamas</t>
  </si>
  <si>
    <t>Bob Ward and Sons/Closed 3015 Paxson St Missoula</t>
  </si>
  <si>
    <t>3015 Paxson St Missoula MT</t>
  </si>
  <si>
    <t>3015 Paxson St</t>
  </si>
  <si>
    <t>Missoula</t>
  </si>
  <si>
    <t>BOBWARDS.C</t>
  </si>
  <si>
    <t xml:space="preserve">BOBWARDS.C - </t>
  </si>
  <si>
    <t>Bob Ward and Sons 1600 North Ave Suite 500 Missoula</t>
  </si>
  <si>
    <t>1600 North Ave Suite 500 Missoula MT</t>
  </si>
  <si>
    <t>1600 North Ave Suite 500</t>
  </si>
  <si>
    <t>Country Kids Clothing 8 Glen Rd West Lebanon</t>
  </si>
  <si>
    <t>8 Glen Rd West Lebanon NH</t>
  </si>
  <si>
    <t>8 Glen Rd</t>
  </si>
  <si>
    <t>West Lebanon</t>
  </si>
  <si>
    <t>Summit Canyon Mountaineering 205 6th St Glenwood Springs</t>
  </si>
  <si>
    <t>205 6th St Glenwood Springs CO</t>
  </si>
  <si>
    <t>205 6th St</t>
  </si>
  <si>
    <t>Glenwood Springs</t>
  </si>
  <si>
    <t>Biddle and Bop 1713 Crestview Drive Wausau</t>
  </si>
  <si>
    <t>1713 Crestview Drive Wausau WI</t>
  </si>
  <si>
    <t>1713 Crestview Drive</t>
  </si>
  <si>
    <t>Wausau</t>
  </si>
  <si>
    <t>Hopscotch Kids 1303 NW Galveston Ave Suite A Bend</t>
  </si>
  <si>
    <t>1303 NW Galveston Ave Suite A Bend OR</t>
  </si>
  <si>
    <t>1303 NW Galveston Ave Suite A</t>
  </si>
  <si>
    <t>Bend</t>
  </si>
  <si>
    <t>The Piccolina Shop 82 Greenwich Ave Greenwich</t>
  </si>
  <si>
    <t>82 Greenwich Ave Greenwich CT</t>
  </si>
  <si>
    <t>82 Greenwich Ave</t>
  </si>
  <si>
    <t>Greenwich</t>
  </si>
  <si>
    <t>Sturtevants of Sun Valley PO Box 5300 Ketchum</t>
  </si>
  <si>
    <t>PO Box 5300 Ketchum ID</t>
  </si>
  <si>
    <t>PO Box 5300</t>
  </si>
  <si>
    <t>Ketchum</t>
  </si>
  <si>
    <t>Sturtevants of Sun Valley 340 N Main Street Ketchum</t>
  </si>
  <si>
    <t>340 N Main Street Ketchum ID</t>
  </si>
  <si>
    <t>340 N Main Street</t>
  </si>
  <si>
    <t>Tygart Mountain Sports 57 Pond St Suite 1 Ludlow</t>
  </si>
  <si>
    <t>57 Pond St Suite 1 Ludlow VT</t>
  </si>
  <si>
    <t>57 Pond St Suite 1</t>
  </si>
  <si>
    <t>Ludlow</t>
  </si>
  <si>
    <t>LOCATION 2</t>
  </si>
  <si>
    <t xml:space="preserve">LOCATION 2 - </t>
  </si>
  <si>
    <t>Tygart Mountain Sports 2 Lamere Square Unit C Ludlow</t>
  </si>
  <si>
    <t>2 Lamere Square Unit C Ludlow VT</t>
  </si>
  <si>
    <t>2 Lamere Square Unit C</t>
  </si>
  <si>
    <t>Appalachian Ski &amp; Outdoor 131 South Allen St State College</t>
  </si>
  <si>
    <t>131 South Allen St State College PA</t>
  </si>
  <si>
    <t>131 South Allen St</t>
  </si>
  <si>
    <t>State College</t>
  </si>
  <si>
    <t>Langs Ski and Scuba 1757 N Olden Ave Ewing Township</t>
  </si>
  <si>
    <t>1757 N Olden Ave Ewing Township NJ</t>
  </si>
  <si>
    <t>1757 N Olden Ave</t>
  </si>
  <si>
    <t>Ewing Township</t>
  </si>
  <si>
    <t>Princeton Sports - Closed 6239 Falls Road. Baltimore</t>
  </si>
  <si>
    <t>6239 Falls Road. Baltimore MD</t>
  </si>
  <si>
    <t>6239 Falls Road.</t>
  </si>
  <si>
    <t>Baltimore</t>
  </si>
  <si>
    <t>Ski Country Sports 3149 Tynecastle Hwy. Banner Elk</t>
  </si>
  <si>
    <t>3149 Tynecastle Hwy. Banner Elk NC</t>
  </si>
  <si>
    <t>3149 Tynecastle Hwy.</t>
  </si>
  <si>
    <t>Banner Elk</t>
  </si>
  <si>
    <t>Ski Haus/NOTB/Patio Place 317 S. Broadway Salem</t>
  </si>
  <si>
    <t>317 S. Broadway Salem NH</t>
  </si>
  <si>
    <t>317 S. Broadway</t>
  </si>
  <si>
    <t>Salem</t>
  </si>
  <si>
    <t>Bahnhof Sport 580 Main Street Park City</t>
  </si>
  <si>
    <t>580 Main Street Park City UT</t>
  </si>
  <si>
    <t>580 Main Street</t>
  </si>
  <si>
    <t>Greenwood's Ski Haus 2400 Bogus Basin Road Boise</t>
  </si>
  <si>
    <t>2400 Bogus Basin Road Boise ID</t>
  </si>
  <si>
    <t>2400 Bogus Basin Road</t>
  </si>
  <si>
    <t>Boise</t>
  </si>
  <si>
    <t>Doug's Hood River 101 Oak Street Hood River</t>
  </si>
  <si>
    <t>101 Oak Street Hood River OR</t>
  </si>
  <si>
    <t>101 Oak Street</t>
  </si>
  <si>
    <t>Hood River</t>
  </si>
  <si>
    <t>Sports Den 1350 Foothill Drive Salt Lake City</t>
  </si>
  <si>
    <t>1350 Foothill Drive Salt Lake City UT</t>
  </si>
  <si>
    <t>1350 Foothill Drive</t>
  </si>
  <si>
    <t>Salt Lake City</t>
  </si>
  <si>
    <t>Goldsmith's 42071 Big Bear Blvd Big Bear Lake</t>
  </si>
  <si>
    <t>42071 Big Bear Blvd Big Bear Lake CA</t>
  </si>
  <si>
    <t>42071 Big Bear Blvd</t>
  </si>
  <si>
    <t>Big Bear Lake</t>
  </si>
  <si>
    <t>Ski AK 530 East Benson Blvd. #9b Anchorage</t>
  </si>
  <si>
    <t>530 East Benson Blvd. #9b Anchorage AK</t>
  </si>
  <si>
    <t>530 East Benson Blvd. #9b</t>
  </si>
  <si>
    <t>Skiers Edge 1510 9th Street S. Great Falls</t>
  </si>
  <si>
    <t>1510 9th Street S. Great Falls MT</t>
  </si>
  <si>
    <t>1510 9th Street S.</t>
  </si>
  <si>
    <t>Great Falls</t>
  </si>
  <si>
    <t>Viking Ski Shop 3422 W Fullerton Ave Chicago</t>
  </si>
  <si>
    <t>3422 W Fullerton Ave Chicago IL</t>
  </si>
  <si>
    <t>3422 W Fullerton Ave</t>
  </si>
  <si>
    <t>Chicago</t>
  </si>
  <si>
    <t>Bahnhof PO Box 677 Petoskey</t>
  </si>
  <si>
    <t>PO Box 677 Petoskey MI</t>
  </si>
  <si>
    <t>PO Box 677</t>
  </si>
  <si>
    <t>Petoskey</t>
  </si>
  <si>
    <t>SHIP</t>
  </si>
  <si>
    <t xml:space="preserve">SHIP - </t>
  </si>
  <si>
    <t>Bahnhof 106 E. Sheridan Street Petoskey</t>
  </si>
  <si>
    <t>106 E. Sheridan Street Petoskey MI</t>
  </si>
  <si>
    <t>106 E. Sheridan Street</t>
  </si>
  <si>
    <t>Hillcrest Sports 2424 SE Burnside Ave. Gresham</t>
  </si>
  <si>
    <t>2424 SE Burnside Ave. Gresham OR</t>
  </si>
  <si>
    <t>2424 SE Burnside Ave.</t>
  </si>
  <si>
    <t>Gresham</t>
  </si>
  <si>
    <t>Ski Pro 2110 E. Camelback Rd Phoenix</t>
  </si>
  <si>
    <t>2110 E. Camelback Rd Phoenix AZ</t>
  </si>
  <si>
    <t>2110 E. Camelback Rd</t>
  </si>
  <si>
    <t>Phoenix</t>
  </si>
  <si>
    <t>Boyne Country Sports 1200 Bayview Rd. Petosky</t>
  </si>
  <si>
    <t>1200 Bayview Rd. Petosky MI</t>
  </si>
  <si>
    <t>1200 Bayview Rd.</t>
  </si>
  <si>
    <t>Petosky</t>
  </si>
  <si>
    <t>CANADA</t>
  </si>
  <si>
    <t xml:space="preserve">CANADA - </t>
  </si>
  <si>
    <t>Boyne Country Sports 28025 Oakland Oaks Ct Wixom</t>
  </si>
  <si>
    <t>28025 Oakland Oaks Ct Wixom MI</t>
  </si>
  <si>
    <t>28025 Oakland Oaks Ct</t>
  </si>
  <si>
    <t>Wixom</t>
  </si>
  <si>
    <t>WIXOM</t>
  </si>
  <si>
    <t xml:space="preserve">WIXOM - </t>
  </si>
  <si>
    <t>Boyne Country Sports 47110 Cartier Dr. Wixom</t>
  </si>
  <si>
    <t>47110 Cartier Dr. Wixom MI</t>
  </si>
  <si>
    <t>47110 Cartier Dr.</t>
  </si>
  <si>
    <t>Pierce Ski and Skate 208 West 98th st. Bloomington</t>
  </si>
  <si>
    <t>208 West 98th st. Bloomington MN</t>
  </si>
  <si>
    <t>208 West 98th st.</t>
  </si>
  <si>
    <t>Bloomington</t>
  </si>
  <si>
    <t xml:space="preserve">Sno Haus 2 West Jericho Tpke		 Huntington Station 		</t>
  </si>
  <si>
    <t>2 West Jericho Tpke		 Huntington Station 		 NY</t>
  </si>
  <si>
    <t xml:space="preserve">2 West Jericho Tpke		</t>
  </si>
  <si>
    <t xml:space="preserve">Huntington Station 		</t>
  </si>
  <si>
    <t>HEMP</t>
  </si>
  <si>
    <t xml:space="preserve">HEMP - </t>
  </si>
  <si>
    <t>Sno Haus 244 North Franklin St Hempstead</t>
  </si>
  <si>
    <t>244 North Franklin St Hempstead NY</t>
  </si>
  <si>
    <t>244 North Franklin St</t>
  </si>
  <si>
    <t>Hempstead</t>
  </si>
  <si>
    <t>HUNT</t>
  </si>
  <si>
    <t xml:space="preserve">HUNT - </t>
  </si>
  <si>
    <t>Scheels 1711 Gold Drive Fargo</t>
  </si>
  <si>
    <t>1711 Gold Drive Fargo ND</t>
  </si>
  <si>
    <t>1711 Gold Drive</t>
  </si>
  <si>
    <t>Fargo</t>
  </si>
  <si>
    <t>CH-026</t>
  </si>
  <si>
    <t xml:space="preserve">CH-026 - </t>
  </si>
  <si>
    <t>Chandler Scheels 3199 W. Chandler BLVD. Chandler</t>
  </si>
  <si>
    <t>3199 W. Chandler BLVD. Chandler AZ</t>
  </si>
  <si>
    <t>3199 W. Chandler BLVD.</t>
  </si>
  <si>
    <t>Chandler</t>
  </si>
  <si>
    <t>CS-022</t>
  </si>
  <si>
    <t xml:space="preserve">CS-022 - </t>
  </si>
  <si>
    <t>Colorado Springs Scheels 1226 Interquest Parkway Colorado Springs</t>
  </si>
  <si>
    <t>1226 Interquest Parkway Colorado Springs CO</t>
  </si>
  <si>
    <t>1226 Interquest Parkway</t>
  </si>
  <si>
    <t>Colorado Springs</t>
  </si>
  <si>
    <t>DS-006</t>
  </si>
  <si>
    <t xml:space="preserve">DS-006 - </t>
  </si>
  <si>
    <t>Dakota Square Scheels 2400 10th St SW STE 102 Minot</t>
  </si>
  <si>
    <t>2400 10th St SW STE 102 Minot ND</t>
  </si>
  <si>
    <t>2400 10th St SW STE 102</t>
  </si>
  <si>
    <t>Minot</t>
  </si>
  <si>
    <t>EA-040</t>
  </si>
  <si>
    <t xml:space="preserve">EA-040 - </t>
  </si>
  <si>
    <t>Eau Claire Scheels 4710 Golf Road Eau Claire</t>
  </si>
  <si>
    <t>4710 Golf Road Eau Claire WI</t>
  </si>
  <si>
    <t>4710 Golf Road</t>
  </si>
  <si>
    <t>Eau Claire</t>
  </si>
  <si>
    <t>EN-098</t>
  </si>
  <si>
    <t xml:space="preserve">EN-098 - </t>
  </si>
  <si>
    <t>Eden Praire Scheels 8301 Flying Cloud Drive Eden Prairie</t>
  </si>
  <si>
    <t>8301 Flying Cloud Drive Eden Prairie MN</t>
  </si>
  <si>
    <t>8301 Flying Cloud Drive</t>
  </si>
  <si>
    <t>Eden Prairie</t>
  </si>
  <si>
    <t>FA-064</t>
  </si>
  <si>
    <t xml:space="preserve">FA-064 - </t>
  </si>
  <si>
    <t>Fargo Scheels 1551 45th ST S Fargo</t>
  </si>
  <si>
    <t>1551 45th ST S Fargo ND</t>
  </si>
  <si>
    <t>1551 45th ST S</t>
  </si>
  <si>
    <t>JO-092</t>
  </si>
  <si>
    <t xml:space="preserve">JO-092 - </t>
  </si>
  <si>
    <t>Johnstown Scheels 4755 Ronald Reagan Blvd Johnstown</t>
  </si>
  <si>
    <t>4755 Ronald Reagan Blvd Johnstown CO</t>
  </si>
  <si>
    <t>4755 Ronald Reagan Blvd</t>
  </si>
  <si>
    <t>Johnstown</t>
  </si>
  <si>
    <t>KI-072</t>
  </si>
  <si>
    <t xml:space="preserve">KI-072 - </t>
  </si>
  <si>
    <t>Kirkwood Scheels Sports 800 Kirkwood Mall STE 72 Bismarck</t>
  </si>
  <si>
    <t>800 Kirkwood Mall STE 72 Bismarck ND</t>
  </si>
  <si>
    <t>800 Kirkwood Mall STE 72</t>
  </si>
  <si>
    <t>Bismarck</t>
  </si>
  <si>
    <t>MB-030</t>
  </si>
  <si>
    <t xml:space="preserve">MB-030 - </t>
  </si>
  <si>
    <t>Meridian/ Boise Scheels 700 S Wayfinder Ave Meridian</t>
  </si>
  <si>
    <t>700 S Wayfinder Ave Meridian ID</t>
  </si>
  <si>
    <t>700 S Wayfinder Ave</t>
  </si>
  <si>
    <t>Meridian</t>
  </si>
  <si>
    <t>MI-024</t>
  </si>
  <si>
    <t xml:space="preserve">MI-024 - </t>
  </si>
  <si>
    <t>Missoula Scheels 2901 Brooks St STE N-1 Missoula</t>
  </si>
  <si>
    <t>2901 Brooks St STE N-1 Missoula MT</t>
  </si>
  <si>
    <t>2901 Brooks St STE N-1</t>
  </si>
  <si>
    <t>MO-020</t>
  </si>
  <si>
    <t xml:space="preserve">MO-020 - </t>
  </si>
  <si>
    <t>Moorhead Scheels 505 Center Avenue Moorhead</t>
  </si>
  <si>
    <t>505 Center Avenue Moorhead MN</t>
  </si>
  <si>
    <t>505 Center Avenue</t>
  </si>
  <si>
    <t>Moorhead</t>
  </si>
  <si>
    <t>SF-048</t>
  </si>
  <si>
    <t xml:space="preserve">SF-048 - </t>
  </si>
  <si>
    <t>Sioux Falls Scheels 2101 W 41st St Suite 25A Sioux Falls</t>
  </si>
  <si>
    <t>2101 W 41st St Suite 25A Sioux Falls SD</t>
  </si>
  <si>
    <t>2101 W 41st St Suite 25A</t>
  </si>
  <si>
    <t>SH-016</t>
  </si>
  <si>
    <t xml:space="preserve">SH-016 - </t>
  </si>
  <si>
    <t>Scheels Home &amp; Hardware 3202 13th Ave S Fargo</t>
  </si>
  <si>
    <t>3202 13th Ave S Fargo ND</t>
  </si>
  <si>
    <t>3202 13th Ave S</t>
  </si>
  <si>
    <t>SS-080</t>
  </si>
  <si>
    <t xml:space="preserve">SS-080 - </t>
  </si>
  <si>
    <t>Sandy Scheels 11282 S State St Sandy</t>
  </si>
  <si>
    <t>11282 S State St Sandy UT</t>
  </si>
  <si>
    <t>11282 S State St</t>
  </si>
  <si>
    <t>Sandy</t>
  </si>
  <si>
    <t>TC-096</t>
  </si>
  <si>
    <t xml:space="preserve">TC-096 - </t>
  </si>
  <si>
    <t>The Colony Scheels 4450 Destination Drive The Colony</t>
  </si>
  <si>
    <t>4450 Destination Drive The Colony TX</t>
  </si>
  <si>
    <t>4450 Destination Drive</t>
  </si>
  <si>
    <t>The Colony</t>
  </si>
  <si>
    <t>TU-028</t>
  </si>
  <si>
    <t xml:space="preserve">TU-028 - </t>
  </si>
  <si>
    <t>Tulsa Scheels 6929 Memorial Drive Tulsa</t>
  </si>
  <si>
    <t>6929 Memorial Drive Tulsa OK</t>
  </si>
  <si>
    <t>6929 Memorial Drive</t>
  </si>
  <si>
    <t>Tulsa</t>
  </si>
  <si>
    <t>WI-038</t>
  </si>
  <si>
    <t xml:space="preserve">WI-038 - </t>
  </si>
  <si>
    <t>Wichita Scheels Town East Square 7700 E. Kellogg Dr. Wichita</t>
  </si>
  <si>
    <t>Town East Square 7700 E. Kellogg Dr. Wichita KS</t>
  </si>
  <si>
    <t>Town East Square 7700 E. Kellogg Dr.</t>
  </si>
  <si>
    <t>Wichita</t>
  </si>
  <si>
    <t>Scheels Dropship 1711 Gold Drive Fargo</t>
  </si>
  <si>
    <t>Jay Peak Mtn Resort 830 Jay Peak Rd Jay</t>
  </si>
  <si>
    <t>830 Jay Peak Rd Jay VT</t>
  </si>
  <si>
    <t>830 Jay Peak Rd</t>
  </si>
  <si>
    <t>Jay</t>
  </si>
  <si>
    <t>Ski Barn West Virginia 3311 Flat Top Road Ghent</t>
  </si>
  <si>
    <t>3311 Flat Top Road Ghent WV</t>
  </si>
  <si>
    <t>3311 Flat Top Road</t>
  </si>
  <si>
    <t>Ghent</t>
  </si>
  <si>
    <t>Killington Mountain Resort 4763 Killington Rd Killington</t>
  </si>
  <si>
    <t>4763 Killington Rd Killington VT</t>
  </si>
  <si>
    <t>4763 Killington Rd</t>
  </si>
  <si>
    <t>Killington</t>
  </si>
  <si>
    <t>Killington Mountain Resort 2326 RTE 4 Killington</t>
  </si>
  <si>
    <t>2326 RTE 4 Killington VT</t>
  </si>
  <si>
    <t>2326 RTE 4</t>
  </si>
  <si>
    <t>Cole Sport 1615 Park Avenue Park City</t>
  </si>
  <si>
    <t>1615 Park Avenue Park City UT</t>
  </si>
  <si>
    <t>1615 Park Avenue</t>
  </si>
  <si>
    <t>Long Lake Marina 933 Roosvelt Trail Naples</t>
  </si>
  <si>
    <t>933 Roosvelt Trail Naples ME</t>
  </si>
  <si>
    <t>933 Roosvelt Trail</t>
  </si>
  <si>
    <t>Naples</t>
  </si>
  <si>
    <t>Get Outdoors 365 3183 Main Street Mammoth Lakes</t>
  </si>
  <si>
    <t>3183 Main Street Mammoth Lakes CA</t>
  </si>
  <si>
    <t>3183 Main Street</t>
  </si>
  <si>
    <t>Mammoth Lakes</t>
  </si>
  <si>
    <t>Ship Fast and More LLC 3011 Town Center Dr. Ste. 130 Fayetteville</t>
  </si>
  <si>
    <t>3011 Town Center Dr. Ste. 130 Fayetteville NC</t>
  </si>
  <si>
    <t>3011 Town Center Dr. Ste. 130</t>
  </si>
  <si>
    <t>Fayetteville</t>
  </si>
  <si>
    <t>Let Them Be Wild 5525 Bigger Road Kettering</t>
  </si>
  <si>
    <t>5525 Bigger Road Kettering Ohio</t>
  </si>
  <si>
    <t>5525 Bigger Road</t>
  </si>
  <si>
    <t>Kettering</t>
  </si>
  <si>
    <t>Treefort Children's Boutique 5070 Philomath Blvd SW Corvallis</t>
  </si>
  <si>
    <t>5070 Philomath Blvd SW Corvallis OR</t>
  </si>
  <si>
    <t>5070 Philomath Blvd SW</t>
  </si>
  <si>
    <t>Corvallis</t>
  </si>
  <si>
    <t>Sierra Trading Post 770 Cochituate Rd Framingham</t>
  </si>
  <si>
    <t>770 Cochituate Rd Framingham MA</t>
  </si>
  <si>
    <t>770 Cochituate Rd</t>
  </si>
  <si>
    <t>Framingham</t>
  </si>
  <si>
    <t>0810</t>
  </si>
  <si>
    <t xml:space="preserve">0810 - </t>
  </si>
  <si>
    <t>CHE: Cheyenne 5121 Campstool Rd Cheyenne</t>
  </si>
  <si>
    <t>5121 Campstool Rd Cheyenne WY</t>
  </si>
  <si>
    <t>5121 Campstool Rd</t>
  </si>
  <si>
    <t>Cheyenne</t>
  </si>
  <si>
    <t>0860</t>
  </si>
  <si>
    <t xml:space="preserve">0860 - </t>
  </si>
  <si>
    <t>ASH: Ashville 4077 Airbase Road Ashville</t>
  </si>
  <si>
    <t>4077 Airbase Road Ashville OH</t>
  </si>
  <si>
    <t>4077 Airbase Road</t>
  </si>
  <si>
    <t>Ashville</t>
  </si>
  <si>
    <t>New Suncadia Hospitality LLC 3320 Suncadia Trail Cle Elum</t>
  </si>
  <si>
    <t>3320 Suncadia Trail Cle Elum WA</t>
  </si>
  <si>
    <t>3320 Suncadia Trail</t>
  </si>
  <si>
    <t>Cle Elum</t>
  </si>
  <si>
    <t>Sole Food 2619 NE Village Lane Seattle</t>
  </si>
  <si>
    <t>2619 NE Village Lane Seattle WA</t>
  </si>
  <si>
    <t>2619 NE Village Lane</t>
  </si>
  <si>
    <t>Little Monsters 2445 N. Farwell Avenue Milwaukee</t>
  </si>
  <si>
    <t>2445 N. Farwell Avenue Milwaukee WI</t>
  </si>
  <si>
    <t>2445 N. Farwell Avenue</t>
  </si>
  <si>
    <t>Milwaukee</t>
  </si>
  <si>
    <t>Tip Toes of Holland 60 E 8th Street Holland</t>
  </si>
  <si>
    <t>60 E 8th Street Holland MI</t>
  </si>
  <si>
    <t>60 E 8th Street</t>
  </si>
  <si>
    <t>Holland</t>
  </si>
  <si>
    <t>Ada- Tip Toes of Holland 496 Ada Dr SE Ada</t>
  </si>
  <si>
    <t>496 Ada Dr SE Ada MI</t>
  </si>
  <si>
    <t>496 Ada Dr SE</t>
  </si>
  <si>
    <t>Ada</t>
  </si>
  <si>
    <t>Hoot Couture - Closed 157 Lydia Drive Guttenberg</t>
  </si>
  <si>
    <t>157 Lydia Drive Guttenberg NJ</t>
  </si>
  <si>
    <t>157 Lydia Drive</t>
  </si>
  <si>
    <t>Guttenberg</t>
  </si>
  <si>
    <t>Sibling 504 Main Street Beacon</t>
  </si>
  <si>
    <t>504 Main Street Beacon NY</t>
  </si>
  <si>
    <t>504 Main Street</t>
  </si>
  <si>
    <t>Beacon</t>
  </si>
  <si>
    <t>Sibling 500 Main Street Beacon</t>
  </si>
  <si>
    <t>500 Main Street Beacon NY</t>
  </si>
  <si>
    <t>500 Main Street</t>
  </si>
  <si>
    <t>Bridge City Kid LLC 273 NE Edison Street Hillsboro</t>
  </si>
  <si>
    <t>273 NE Edison Street Hillsboro OR</t>
  </si>
  <si>
    <t>273 NE Edison Street</t>
  </si>
  <si>
    <t>Hillsboro</t>
  </si>
  <si>
    <t>Jagged Edge 223 E. Colorado Ave Telluride</t>
  </si>
  <si>
    <t>223 E. Colorado Ave Telluride CO</t>
  </si>
  <si>
    <t>223 E. Colorado Ave</t>
  </si>
  <si>
    <t>Telluride</t>
  </si>
  <si>
    <t>Gerks Ski and Cycle 1485 11th Ave NW ISSAQUAH</t>
  </si>
  <si>
    <t>1485 11th Ave NW ISSAQUAH WA</t>
  </si>
  <si>
    <t>1485 11th Ave NW</t>
  </si>
  <si>
    <t>ISSAQUAH</t>
  </si>
  <si>
    <t>Sports Basement Inc. PO Box 29570 San Francisco</t>
  </si>
  <si>
    <t>PO Box 29570 San Francisco CA</t>
  </si>
  <si>
    <t>PO Box 29570</t>
  </si>
  <si>
    <t>San Francisco</t>
  </si>
  <si>
    <t>U102</t>
  </si>
  <si>
    <t xml:space="preserve">U102 - </t>
  </si>
  <si>
    <t>Sports Basement - Presido 610 Old Mason Street San Francisco</t>
  </si>
  <si>
    <t>610 Old Mason Street San Francisco CA</t>
  </si>
  <si>
    <t>610 Old Mason Street</t>
  </si>
  <si>
    <t>U103</t>
  </si>
  <si>
    <t xml:space="preserve">U103 - </t>
  </si>
  <si>
    <t>Sports Basement - Bryant Street 1590 Bryant Street San Francisco</t>
  </si>
  <si>
    <t>1590 Bryant Street San Francisco CA</t>
  </si>
  <si>
    <t>1590 Bryant Street</t>
  </si>
  <si>
    <t>U104</t>
  </si>
  <si>
    <t xml:space="preserve">U104 - </t>
  </si>
  <si>
    <t>Sports Basement - Sunnyvale 1177 Kern Avenue Sunnyvale</t>
  </si>
  <si>
    <t>1177 Kern Avenue Sunnyvale CA</t>
  </si>
  <si>
    <t>1177 Kern Avenue</t>
  </si>
  <si>
    <t>Sunnyvale</t>
  </si>
  <si>
    <t>U105</t>
  </si>
  <si>
    <t xml:space="preserve">U105 - </t>
  </si>
  <si>
    <t>Sports Basement - Walnut Creek 1881 Ynacio Valley Road Walnut Creek</t>
  </si>
  <si>
    <t>1881 Ynacio Valley Road Walnut Creek CA</t>
  </si>
  <si>
    <t>1881 Ynacio Valley Road</t>
  </si>
  <si>
    <t>Walnut Creek</t>
  </si>
  <si>
    <t>U106</t>
  </si>
  <si>
    <t xml:space="preserve">U106 - </t>
  </si>
  <si>
    <t>Sports Basement - Campbell 1875 S Bascom Ave Ste. #240 Campbell</t>
  </si>
  <si>
    <t>1875 S Bascom Ave Ste. #240 Campbell CA</t>
  </si>
  <si>
    <t>1875 S Bascom Ave Ste. #240</t>
  </si>
  <si>
    <t>Campbell</t>
  </si>
  <si>
    <t>U107</t>
  </si>
  <si>
    <t xml:space="preserve">U107 - </t>
  </si>
  <si>
    <t>Sports Basement - Berkeley 2727 Milvia Street Berkeley</t>
  </si>
  <si>
    <t>2727 Milvia Street Berkeley CA</t>
  </si>
  <si>
    <t>2727 Milvia Street</t>
  </si>
  <si>
    <t>Berkeley</t>
  </si>
  <si>
    <t>U108</t>
  </si>
  <si>
    <t xml:space="preserve">U108 - </t>
  </si>
  <si>
    <t>Sports Basement - Santa Rosa 1970 Santa Rosa Ave Santa Rosa</t>
  </si>
  <si>
    <t>1970 Santa Rosa Ave Santa Rosa CA</t>
  </si>
  <si>
    <t>1970 Santa Rosa Ave</t>
  </si>
  <si>
    <t>Santa Rosa</t>
  </si>
  <si>
    <t>U109</t>
  </si>
  <si>
    <t xml:space="preserve">U109 - </t>
  </si>
  <si>
    <t>Sports Basement - San Ramon 1041 Market Place San Ramon</t>
  </si>
  <si>
    <t>1041 Market Place San Ramon CA</t>
  </si>
  <si>
    <t>1041 Market Place</t>
  </si>
  <si>
    <t>San Ramon</t>
  </si>
  <si>
    <t>U110</t>
  </si>
  <si>
    <t xml:space="preserve">U110 - </t>
  </si>
  <si>
    <t>Sports Basement - Novato 100 Vintage Way Novato</t>
  </si>
  <si>
    <t>100 Vintage Way Novato CA</t>
  </si>
  <si>
    <t>100 Vintage Way</t>
  </si>
  <si>
    <t>Novato</t>
  </si>
  <si>
    <t>U111</t>
  </si>
  <si>
    <t xml:space="preserve">U111 - </t>
  </si>
  <si>
    <t>Sports Basement - Redwood City 202 Walnut Street Redwood City</t>
  </si>
  <si>
    <t>202 Walnut Street Redwood City CA</t>
  </si>
  <si>
    <t>202 Walnut Street</t>
  </si>
  <si>
    <t>Redwood City</t>
  </si>
  <si>
    <t>U112</t>
  </si>
  <si>
    <t xml:space="preserve">U112 - </t>
  </si>
  <si>
    <t>Sports Basement - Stonestown 3251 20th Ave Suite 390 San Francisco</t>
  </si>
  <si>
    <t>3251 20th Ave Suite 390 San Francisco CA</t>
  </si>
  <si>
    <t>3251 20th Ave Suite 390</t>
  </si>
  <si>
    <t>U201</t>
  </si>
  <si>
    <t xml:space="preserve">U201 - </t>
  </si>
  <si>
    <t>Sports Basement - Orange County 10800 Kalama River Ave Fountain Valley</t>
  </si>
  <si>
    <t>10800 Kalama River Ave Fountain Valley CA</t>
  </si>
  <si>
    <t>10800 Kalama River Ave</t>
  </si>
  <si>
    <t>Fountain Valley</t>
  </si>
  <si>
    <t>U202</t>
  </si>
  <si>
    <t xml:space="preserve">U202 - </t>
  </si>
  <si>
    <t>Sports Basement - Long Beach 2100 N Bellflower Blvd Long Beach</t>
  </si>
  <si>
    <t>2100 N Bellflower Blvd Long Beach CA</t>
  </si>
  <si>
    <t>2100 N Bellflower Blvd</t>
  </si>
  <si>
    <t>Long Beach</t>
  </si>
  <si>
    <t>Eldora Mountain Resort 2861 Eldora Ski Rd #140 Nederland</t>
  </si>
  <si>
    <t>2861 Eldora Ski Rd #140 Nederland CO</t>
  </si>
  <si>
    <t>2861 Eldora Ski Rd #140</t>
  </si>
  <si>
    <t>Nederland</t>
  </si>
  <si>
    <t>Teton Mountaineering 170 North Cache Jackson</t>
  </si>
  <si>
    <t>170 North Cache Jackson WY</t>
  </si>
  <si>
    <t>170 North Cache</t>
  </si>
  <si>
    <t>Johnson Hardware and Rental 1442 VT RT 15W Johnson</t>
  </si>
  <si>
    <t>1442 VT RT 15W Johnson VT</t>
  </si>
  <si>
    <t>1442 VT RT 15W</t>
  </si>
  <si>
    <t>Johnson</t>
  </si>
  <si>
    <t>San Juan Sports PO Box 700 Creede</t>
  </si>
  <si>
    <t>PO Box 700 Creede CO</t>
  </si>
  <si>
    <t>PO Box 700</t>
  </si>
  <si>
    <t>Creede</t>
  </si>
  <si>
    <t>San Juan Sports 102 Main Street Creede</t>
  </si>
  <si>
    <t>102 Main Street Creede CO</t>
  </si>
  <si>
    <t>102 Main Street</t>
  </si>
  <si>
    <t>Nature Baby Outfitters 2954 Rufenach Lane Kalispell</t>
  </si>
  <si>
    <t>2954 Rufenach Lane Kalispell MT</t>
  </si>
  <si>
    <t>2954 Rufenach Lane</t>
  </si>
  <si>
    <t>Kalispell</t>
  </si>
  <si>
    <t>Nature Baby Outfitters 35 S Main Street Suite A Kalispell</t>
  </si>
  <si>
    <t>35 S Main Street Suite A Kalispell MT</t>
  </si>
  <si>
    <t>35 S Main Street Suite A</t>
  </si>
  <si>
    <t>R&amp;R Sports Colorado PO Box 20000 Edwards</t>
  </si>
  <si>
    <t>PO Box 20000 Edwards CO</t>
  </si>
  <si>
    <t>PO Box 20000</t>
  </si>
  <si>
    <t>Edwards</t>
  </si>
  <si>
    <t>EMBROIDERY</t>
  </si>
  <si>
    <t xml:space="preserve">EMBROIDERY - </t>
  </si>
  <si>
    <t>R &amp; R Sports Colorado C/O ALL STARS INK 6521 WASHINGTON Unit G Denver</t>
  </si>
  <si>
    <t>6521 WASHINGTON Unit G Denver CO</t>
  </si>
  <si>
    <t>6521 WASHINGTON Unit G</t>
  </si>
  <si>
    <t>R &amp; R Sports Colorado 5 Murray Road A5 Edwards</t>
  </si>
  <si>
    <t>5 Murray Road A5 Edwards CO</t>
  </si>
  <si>
    <t>5 Murray Road A5</t>
  </si>
  <si>
    <t>The Outfitter of Harbor Springs 153 E Main Harbor Springs</t>
  </si>
  <si>
    <t>153 E Main Harbor Springs MI</t>
  </si>
  <si>
    <t>153 E Main</t>
  </si>
  <si>
    <t>Harbor Springs</t>
  </si>
  <si>
    <t>Footloose Sports PO Box 1929 Mammoth Lakes</t>
  </si>
  <si>
    <t>PO Box 1929 Mammoth Lakes CA</t>
  </si>
  <si>
    <t>PO Box 1929</t>
  </si>
  <si>
    <t>Footloose Sports 3043 Main Street Mammoth Lakes</t>
  </si>
  <si>
    <t>3043 Main Street Mammoth Lakes CA</t>
  </si>
  <si>
    <t>3043 Main Street</t>
  </si>
  <si>
    <t>Dolce Vita Baby Boutique 6058 Glick Road Suite 130 Shawnee Hills</t>
  </si>
  <si>
    <t>6058 Glick Road Suite 130 Shawnee Hills OH</t>
  </si>
  <si>
    <t>6058 Glick Road Suite 130</t>
  </si>
  <si>
    <t>Shawnee Hills</t>
  </si>
  <si>
    <t>Alpine Shop Sandpoint 213 Church St Sandpoint</t>
  </si>
  <si>
    <t>213 Church St Sandpoint ID</t>
  </si>
  <si>
    <t>213 Church St</t>
  </si>
  <si>
    <t>Sandpoint</t>
  </si>
  <si>
    <t>Bergs Ski &amp; Snowboard Shop 367 W 13th Ave Eugene</t>
  </si>
  <si>
    <t>367 W 13th Ave Eugene OR</t>
  </si>
  <si>
    <t>367 W 13th Ave</t>
  </si>
  <si>
    <t>Eugene</t>
  </si>
  <si>
    <t>Slope Style Ski &amp; Ride 92 River Street Montpelier</t>
  </si>
  <si>
    <t>92 River Street Montpelier VT</t>
  </si>
  <si>
    <t>92 River Street</t>
  </si>
  <si>
    <t>Montpelier</t>
  </si>
  <si>
    <t>Clear Water Outdoor 744 W. Main Street Lake Geneva</t>
  </si>
  <si>
    <t>744 W. Main Street Lake Geneva WI</t>
  </si>
  <si>
    <t>744 W. Main Street</t>
  </si>
  <si>
    <t>Lake Geneva</t>
  </si>
  <si>
    <t>Clear Water Outdoor 803 Genessee St Delafield</t>
  </si>
  <si>
    <t>803 Genessee St Delafield WI</t>
  </si>
  <si>
    <t>803 Genessee St</t>
  </si>
  <si>
    <t>Delafield</t>
  </si>
  <si>
    <t>Sport Thoma PO Box 37 Lincoln</t>
  </si>
  <si>
    <t>PO Box 37 Lincoln NH</t>
  </si>
  <si>
    <t>PO Box 37</t>
  </si>
  <si>
    <t>Lincoln</t>
  </si>
  <si>
    <t>SHIP TO 1</t>
  </si>
  <si>
    <t xml:space="preserve">SHIP TO 1 - </t>
  </si>
  <si>
    <t>Sport Thoma 371 Route 3 Lincoln</t>
  </si>
  <si>
    <t>371 Route 3 Lincoln NH</t>
  </si>
  <si>
    <t>371 Route 3</t>
  </si>
  <si>
    <t>Spokane Alpine Haus 2925 South Regal Street Spokane</t>
  </si>
  <si>
    <t>2925 South Regal Street Spokane WA</t>
  </si>
  <si>
    <t>2925 South Regal Street</t>
  </si>
  <si>
    <t>Spokane</t>
  </si>
  <si>
    <t>NORTHWEST</t>
  </si>
  <si>
    <t xml:space="preserve">NORTHWEST - </t>
  </si>
  <si>
    <t>Spokane Alpine Haus 2215 W Northwest Blvd Spokane</t>
  </si>
  <si>
    <t>2215 W Northwest Blvd Spokane WA</t>
  </si>
  <si>
    <t>2215 W Northwest Blvd</t>
  </si>
  <si>
    <t>SOUTH HILL</t>
  </si>
  <si>
    <t xml:space="preserve">SOUTH HILL - </t>
  </si>
  <si>
    <t>Onion River Outdoors 89 Main Street Suite 7 Montpelier</t>
  </si>
  <si>
    <t>89 Main Street Suite 7 Montpelier VT</t>
  </si>
  <si>
    <t>89 Main Street Suite 7</t>
  </si>
  <si>
    <t>Bearcub Outfitters 321 E Lake Street Petoskey</t>
  </si>
  <si>
    <t>321 E Lake Street Petoskey MI</t>
  </si>
  <si>
    <t>321 E Lake Street</t>
  </si>
  <si>
    <t>Touch of Finland 2853 US 41 W Marquette</t>
  </si>
  <si>
    <t>2853 US 41 W Marquette MI</t>
  </si>
  <si>
    <t>2853 US 41 W</t>
  </si>
  <si>
    <t>Marquette</t>
  </si>
  <si>
    <t>Marshalls- The TJX Companies Inc. 3860 E Holmes Rd Suite 101 Memphis</t>
  </si>
  <si>
    <t>3860 E Holmes Rd Suite 101 Memphis TN</t>
  </si>
  <si>
    <t>3860 E Holmes Rd Suite 101</t>
  </si>
  <si>
    <t>Memphis Oaks- Bldg. 3</t>
  </si>
  <si>
    <t>Memphis</t>
  </si>
  <si>
    <t>Marshalls.com The TJX Companies Inc. 2100 Douglas Way Union</t>
  </si>
  <si>
    <t>2100 Douglas Way Union OH</t>
  </si>
  <si>
    <t>2100 Douglas Way</t>
  </si>
  <si>
    <t>Union</t>
  </si>
  <si>
    <t>TJ Maxx 770 Cochituate Rd Framingham</t>
  </si>
  <si>
    <t>MEMPHIS</t>
  </si>
  <si>
    <t xml:space="preserve">MEMPHIS - </t>
  </si>
  <si>
    <t>The TJX Companies Inc Memphis Oaks - Bldg. 3 3860 E Holmes Rd. Suite 101 Memphis</t>
  </si>
  <si>
    <t>3860 E Holmes Rd. Suite 101 Memphis TN</t>
  </si>
  <si>
    <t>3860 E Holmes Rd. Suite 101</t>
  </si>
  <si>
    <t>Winter Sports Retailers Inc. 235 Cadwell Drive Springfield</t>
  </si>
  <si>
    <t>235 Cadwell Drive Springfield MA</t>
  </si>
  <si>
    <t>235 Cadwell Drive</t>
  </si>
  <si>
    <t>Springfield</t>
  </si>
  <si>
    <t>Haase Shoe Store Inc. 8119 Oak St. New Orleans</t>
  </si>
  <si>
    <t>8119 Oak St. New Orleans LA</t>
  </si>
  <si>
    <t>8119 Oak St.</t>
  </si>
  <si>
    <t>New Orleans</t>
  </si>
  <si>
    <t>New Tradeshow Account 17301 W Colfax Ave Golden</t>
  </si>
  <si>
    <t>17301 W Colfax Ave Golden CO</t>
  </si>
  <si>
    <t>17301 W Colfax Ave</t>
  </si>
  <si>
    <t>Shiloh Lin Corp 6129 LUTHER LN Dallas</t>
  </si>
  <si>
    <t>6129 LUTHER LN Dallas TX</t>
  </si>
  <si>
    <t>6129 LUTHER LN</t>
  </si>
  <si>
    <t>Dallas</t>
  </si>
  <si>
    <t>Just Shoes For Kids 289 Skidmore Road Unit #B Deer Park</t>
  </si>
  <si>
    <t>289 Skidmore Road Unit #B Deer Park NY</t>
  </si>
  <si>
    <t>289 Skidmore Road Unit #B</t>
  </si>
  <si>
    <t>Deer Park</t>
  </si>
  <si>
    <t>Gumballs Boutique LLC 7728 Margaret Lane Allendale</t>
  </si>
  <si>
    <t>7728 Margaret Lane Allendale MI</t>
  </si>
  <si>
    <t>7728 Margaret Lane</t>
  </si>
  <si>
    <t>Allendale</t>
  </si>
  <si>
    <t>Gumballs Boutique LLC 4485 Plainfield Ave NE Suite 204 Grand Rapids</t>
  </si>
  <si>
    <t>4485 Plainfield Ave NE Suite 204 Grand Rapids MI</t>
  </si>
  <si>
    <t>4485 Plainfield Ave NE Suite 204</t>
  </si>
  <si>
    <t>SNAPDRAGON</t>
  </si>
  <si>
    <t xml:space="preserve">SNAPDRAGON - </t>
  </si>
  <si>
    <t>Snapdragon 725 Bagley Ave SE Grand Rapids</t>
  </si>
  <si>
    <t>725 Bagley Ave SE Grand Rapids MI</t>
  </si>
  <si>
    <t>725 Bagley Ave SE</t>
  </si>
  <si>
    <t>Minnow Swim LLC 701 East Bay Suite 308 Charleston</t>
  </si>
  <si>
    <t>701 East Bay Suite 308 Charleston SC</t>
  </si>
  <si>
    <t>701 East Bay Suite 308</t>
  </si>
  <si>
    <t>Charleston</t>
  </si>
  <si>
    <t>UT</t>
  </si>
  <si>
    <t xml:space="preserve">UT - </t>
  </si>
  <si>
    <t>Minnow Swim LLC 955 South 3800 West Suite 400 Salt Lake</t>
  </si>
  <si>
    <t>955 South 3800 West Suite 400 Salt Lake UT</t>
  </si>
  <si>
    <t>955 South 3800 West Suite 400</t>
  </si>
  <si>
    <t>Salt Lake</t>
  </si>
  <si>
    <t>Elite Garment Distro 511 S Harbor Blvd Unit D La Habra</t>
  </si>
  <si>
    <t>511 S Harbor Blvd Unit D La Habra CA</t>
  </si>
  <si>
    <t>511 S Harbor Blvd Unit D</t>
  </si>
  <si>
    <t>La Habra</t>
  </si>
  <si>
    <t>Alyeska Resort PO Box 249 Girdwood</t>
  </si>
  <si>
    <t>PO Box 249 Girdwood AK</t>
  </si>
  <si>
    <t>PO Box 249</t>
  </si>
  <si>
    <t>Alyeska Resort Attn 249 1000 Arlberg Avenue Girdwood</t>
  </si>
  <si>
    <t>1000 Arlberg Avenue Girdwood AK</t>
  </si>
  <si>
    <t>1000 Arlberg Avenue</t>
  </si>
  <si>
    <t>Everything Summer Camp 501 S Clark Street Boyd</t>
  </si>
  <si>
    <t>501 S Clark Street Boyd WI</t>
  </si>
  <si>
    <t>501 S Clark Street</t>
  </si>
  <si>
    <t>Boyd</t>
  </si>
  <si>
    <t>Carrara Children's Shoes 2121 N Clybourn Ave Chicago</t>
  </si>
  <si>
    <t>2121 N Clybourn Ave Chicago IL</t>
  </si>
  <si>
    <t>2121 N Clybourn Ave</t>
  </si>
  <si>
    <t>Black Wagon LLC 3964 N Mississippi Ave Portland</t>
  </si>
  <si>
    <t>3964 N Mississippi Ave Portland OR</t>
  </si>
  <si>
    <t>3964 N Mississippi Ave</t>
  </si>
  <si>
    <t>Greener Fields Inc 120 N Third Ave Sturgeon Bay</t>
  </si>
  <si>
    <t>120 N Third Ave Sturgeon Bay WI</t>
  </si>
  <si>
    <t>120 N Third Ave</t>
  </si>
  <si>
    <t>Sturgeon Bay</t>
  </si>
  <si>
    <t>C03150 + C03150</t>
  </si>
  <si>
    <t xml:space="preserve">C03150 + C03150 - </t>
  </si>
  <si>
    <t>Ten Little</t>
  </si>
  <si>
    <t>Estes Park Mountain Shop 2050 Big Thompson Ave. Estes Park</t>
  </si>
  <si>
    <t>2050 Big Thompson Ave. Estes Park CO</t>
  </si>
  <si>
    <t>2050 Big Thompson Ave.</t>
  </si>
  <si>
    <t>Estes Park</t>
  </si>
  <si>
    <t>Sole Shoes 201 E Broad St Westfield</t>
  </si>
  <si>
    <t>201 E Broad St Westfield NJ</t>
  </si>
  <si>
    <t>201 E Broad St</t>
  </si>
  <si>
    <t>Westfield</t>
  </si>
  <si>
    <t>Chelsea Outfitters 306 Grant Street Chelsea</t>
  </si>
  <si>
    <t>306 Grant Street Chelsea MI</t>
  </si>
  <si>
    <t>306 Grant Street</t>
  </si>
  <si>
    <t>Chelsea</t>
  </si>
  <si>
    <t>Chelsea Outfitters 102 S Main Street Chelsea</t>
  </si>
  <si>
    <t>102 S Main Street Chelsea MI</t>
  </si>
  <si>
    <t>102 S Main Street</t>
  </si>
  <si>
    <t>Winthrop Mountain Sports 166 Twin Lakes Drive Winthrop</t>
  </si>
  <si>
    <t>166 Twin Lakes Drive Winthrop WA</t>
  </si>
  <si>
    <t>166 Twin Lakes Drive</t>
  </si>
  <si>
    <t>Winthrop</t>
  </si>
  <si>
    <t>Winthrop Mountain Sports 257 Riverside Avenue Winthrop</t>
  </si>
  <si>
    <t>257 Riverside Avenue Winthrop WA</t>
  </si>
  <si>
    <t>257 Riverside Avenue</t>
  </si>
  <si>
    <t>Waldorf School of Baltimore 4801 Tamarind Road Baltimore</t>
  </si>
  <si>
    <t>4801 Tamarind Road Baltimore MD</t>
  </si>
  <si>
    <t>4801 Tamarind Road</t>
  </si>
  <si>
    <t>Down Wind Sports 514 N Third St. Marquette</t>
  </si>
  <si>
    <t>514 N Third St. Marquette MI</t>
  </si>
  <si>
    <t>514 N Third St.</t>
  </si>
  <si>
    <t>HOUGHTON</t>
  </si>
  <si>
    <t xml:space="preserve">HOUGHTON - </t>
  </si>
  <si>
    <t>Down Wind Sports 308 Shelden Ave Houghton</t>
  </si>
  <si>
    <t>308 Shelden Ave Houghton MI</t>
  </si>
  <si>
    <t>308 Shelden Ave</t>
  </si>
  <si>
    <t>Houghton</t>
  </si>
  <si>
    <t>MARQUETTE</t>
  </si>
  <si>
    <t xml:space="preserve">MARQUETTE - </t>
  </si>
  <si>
    <t>MUNISING</t>
  </si>
  <si>
    <t xml:space="preserve">MUNISING - </t>
  </si>
  <si>
    <t>Down Wind Sports 114 Elm St. Munising</t>
  </si>
  <si>
    <t>114 Elm St. Munising MI</t>
  </si>
  <si>
    <t>114 Elm St.</t>
  </si>
  <si>
    <t>Munising</t>
  </si>
  <si>
    <t>Carella's Shoes Inc. 2431 Nottingham Way Mercervilla</t>
  </si>
  <si>
    <t>2431 Nottingham Way Mercervilla NJ</t>
  </si>
  <si>
    <t>2431 Nottingham Way</t>
  </si>
  <si>
    <t>Mercervilla</t>
  </si>
  <si>
    <t>Vinces Family Shoes 3158 Main Street West Middlesex</t>
  </si>
  <si>
    <t>3158 Main Street West Middlesex PA</t>
  </si>
  <si>
    <t>3158 Main Street</t>
  </si>
  <si>
    <t>West Middlesex</t>
  </si>
  <si>
    <t>Shoe Strings 55112 Van Dyke Ave Shelby Township</t>
  </si>
  <si>
    <t>55112 Van Dyke Ave Shelby Township MI</t>
  </si>
  <si>
    <t>55112 Van Dyke Ave</t>
  </si>
  <si>
    <t>Shelby Township</t>
  </si>
  <si>
    <t>Jolene Sutton 325 Sherman Ave. Deal</t>
  </si>
  <si>
    <t>325 Sherman Ave. Deal NJ</t>
  </si>
  <si>
    <t>325 Sherman Ave.</t>
  </si>
  <si>
    <t>Deal</t>
  </si>
  <si>
    <t>Ramer's Shoes 3810 Northampton St NW Washington</t>
  </si>
  <si>
    <t>3810 Northampton St NW Washington DC</t>
  </si>
  <si>
    <t>3810 Northampton St NW</t>
  </si>
  <si>
    <t>Washington</t>
  </si>
  <si>
    <t>Connie’s Children’s Shop 23240 Greater Mack Ave St Clair Shores</t>
  </si>
  <si>
    <t>23240 Greater Mack Ave St Clair Shores MI</t>
  </si>
  <si>
    <t>23240 Greater Mack Ave</t>
  </si>
  <si>
    <t>St Clair Shores</t>
  </si>
  <si>
    <t>Ped Terra 504 S 6th Street Malta</t>
  </si>
  <si>
    <t>504 S 6th Street Malta IL</t>
  </si>
  <si>
    <t>504 S 6th Street</t>
  </si>
  <si>
    <t>Malta</t>
  </si>
  <si>
    <t>Ped Terra 1600 East Lincoln Hwy Dekalb</t>
  </si>
  <si>
    <t>1600 East Lincoln Hwy Dekalb IL</t>
  </si>
  <si>
    <t>1600 East Lincoln Hwy</t>
  </si>
  <si>
    <t>Dekalb</t>
  </si>
  <si>
    <t>Kido Shoe 2438 W Anderson Ln Austin</t>
  </si>
  <si>
    <t>2438 W Anderson Ln Austin TX</t>
  </si>
  <si>
    <t>2438 W Anderson Ln</t>
  </si>
  <si>
    <t>Austin</t>
  </si>
  <si>
    <t>The Closter Bootery 226 Closter Doc Rd Closter</t>
  </si>
  <si>
    <t>226 Closter Doc Rd Closter NJ</t>
  </si>
  <si>
    <t>226 Closter Doc Rd</t>
  </si>
  <si>
    <t>Closter</t>
  </si>
  <si>
    <t>Adiluna Boutique 5626 Olde Wadsworth Blvd Arvada</t>
  </si>
  <si>
    <t>5626 Olde Wadsworth Blvd Arvada CO</t>
  </si>
  <si>
    <t>5626 Olde Wadsworth Blvd</t>
  </si>
  <si>
    <t>Arvada</t>
  </si>
  <si>
    <t>Mobley's Shoes 7456 Creedmore Rd Raleigh</t>
  </si>
  <si>
    <t>7456 Creedmore Rd Raleigh NC</t>
  </si>
  <si>
    <t>7456 Creedmore Rd</t>
  </si>
  <si>
    <t>Raleigh</t>
  </si>
  <si>
    <t>Perfect Pair Footwear 786 S. Tennessee Ave Parsons</t>
  </si>
  <si>
    <t>786 S. Tennessee Ave Parsons TN</t>
  </si>
  <si>
    <t>786 S. Tennessee Ave</t>
  </si>
  <si>
    <t>Parsons</t>
  </si>
  <si>
    <t>Sikes Shoe Company Inc. 2719 19th Place South Homewood</t>
  </si>
  <si>
    <t>2719 19th Place South Homewood AL</t>
  </si>
  <si>
    <t>2719 19th Place South</t>
  </si>
  <si>
    <t>Homewood</t>
  </si>
  <si>
    <t>The Shoe Box and Dance Barre 142 Market St. Flowood</t>
  </si>
  <si>
    <t>142 Market St. Flowood MS</t>
  </si>
  <si>
    <t>142 Market St.</t>
  </si>
  <si>
    <t>Flowood</t>
  </si>
  <si>
    <t>Rue Gilt Groupe 281 Summer Street 4th Floor Boston</t>
  </si>
  <si>
    <t>281 Summer Street 4th Floor Boston MA</t>
  </si>
  <si>
    <t>281 Summer Street 4th Floor</t>
  </si>
  <si>
    <t>Boston</t>
  </si>
  <si>
    <t>KY</t>
  </si>
  <si>
    <t xml:space="preserve">KY - </t>
  </si>
  <si>
    <t>Rue Gilt Groupe 150 Omicron Ct Shepersville</t>
  </si>
  <si>
    <t>150 Omicron Ct Shepersville KY</t>
  </si>
  <si>
    <t>150 Omicron Ct</t>
  </si>
  <si>
    <t>Shepersville</t>
  </si>
  <si>
    <t>Starry Bird Kid 6423 Montgomery Street Rhinebeck</t>
  </si>
  <si>
    <t>6423 Montgomery Street Rhinebeck NY</t>
  </si>
  <si>
    <t>6423 Montgomery Street</t>
  </si>
  <si>
    <t>Rhinebeck</t>
  </si>
  <si>
    <t>Alec’s Shoe Store Inc. 1617 Southwood Drive Nashua</t>
  </si>
  <si>
    <t>1617 Southwood Drive Nashua NH</t>
  </si>
  <si>
    <t>1617 Southwood Drive</t>
  </si>
  <si>
    <t>Nashua</t>
  </si>
  <si>
    <t>Kids Shoe Korner Inc 532 Scranton Carbondale Hwy Dixon City</t>
  </si>
  <si>
    <t>532 Scranton Carbondale Hwy Dixon City PA</t>
  </si>
  <si>
    <t>532 Scranton Carbondale Hwy</t>
  </si>
  <si>
    <t>Dixon City</t>
  </si>
  <si>
    <t>Lonnie Young's Shoes 2203 Bandywood Dr Nashville</t>
  </si>
  <si>
    <t>2203 Bandywood Dr Nashville TN</t>
  </si>
  <si>
    <t>2203 Bandywood Dr</t>
  </si>
  <si>
    <t>Nashville</t>
  </si>
  <si>
    <t>Whole Earth Provision Co 1010 W 11th Street Austin</t>
  </si>
  <si>
    <t>1010 W 11th Street Austin TX</t>
  </si>
  <si>
    <t>1010 W 11th Street</t>
  </si>
  <si>
    <t>Whole Earth Provision Co 4414 E Saint Elmo Austin</t>
  </si>
  <si>
    <t>4414 E Saint Elmo Austin TX</t>
  </si>
  <si>
    <t>4414 E Saint Elmo</t>
  </si>
  <si>
    <t>Chrysantheme LLC 4860 Rainier Ave S Suite A Seattle</t>
  </si>
  <si>
    <t>4860 Rainier Ave S Suite A Seattle WA</t>
  </si>
  <si>
    <t>4860 Rainier Ave S Suite A</t>
  </si>
  <si>
    <t>Tootsies Shoes 200 Applebee St Barrington</t>
  </si>
  <si>
    <t>200 Applebee St Barrington IL</t>
  </si>
  <si>
    <t>200 Applebee St</t>
  </si>
  <si>
    <t>Barrington</t>
  </si>
  <si>
    <t>Good Footing 316 7th Ave Brooklyn</t>
  </si>
  <si>
    <t>316 7th Ave Brooklyn NY</t>
  </si>
  <si>
    <t>316 7th Ave</t>
  </si>
  <si>
    <t>Outdoor School Shop - School Orders 27 Centre Ave New Rochelle</t>
  </si>
  <si>
    <t>Fischer Stride Rite 3902 13th ave. S #4409 Fargo</t>
  </si>
  <si>
    <t>3902 13th ave. S #4409 Fargo ND</t>
  </si>
  <si>
    <t>3902 13th ave. S #4409</t>
  </si>
  <si>
    <t>Sherper's 5750 S 108th St Hales Corners</t>
  </si>
  <si>
    <t>5750 S 108th St Hales Corners WI</t>
  </si>
  <si>
    <t>5750 S 108th St</t>
  </si>
  <si>
    <t>Hales Corners</t>
  </si>
  <si>
    <t>Naturino Kids Shoe + More 1096 Post Road East Westport</t>
  </si>
  <si>
    <t>1096 Post Road East Westport CT</t>
  </si>
  <si>
    <t>1096 Post Road East</t>
  </si>
  <si>
    <t>Westport</t>
  </si>
  <si>
    <t>Green Room Extreme Outdoors 3211 W Macarthur Blvd Santa Anna</t>
  </si>
  <si>
    <t>3211 W Macarthur Blvd Santa Anna CA</t>
  </si>
  <si>
    <t>3211 W Macarthur Blvd</t>
  </si>
  <si>
    <t>Santa Anna</t>
  </si>
  <si>
    <t>Stride Rite 2905 Macarther Blvd. #600 Lewisville</t>
  </si>
  <si>
    <t>2905 Macarther Blvd. #600 Lewisville TX</t>
  </si>
  <si>
    <t>2905 Macarther Blvd. #600</t>
  </si>
  <si>
    <t>Lewisville</t>
  </si>
  <si>
    <t>Runnin Wild Kids 349 Court Street Brooklyn</t>
  </si>
  <si>
    <t>349 Court Street Brooklyn NY</t>
  </si>
  <si>
    <t>349 Court Street</t>
  </si>
  <si>
    <t>My Wild Child E10569 Gore Hollow Rd Viola</t>
  </si>
  <si>
    <t>E10569 Gore Hollow Rd Viola WI</t>
  </si>
  <si>
    <t>E10569 Gore Hollow Rd</t>
  </si>
  <si>
    <t>Viola</t>
  </si>
  <si>
    <t>Northsole LLC 13000 Maywood Ln Minnetonka</t>
  </si>
  <si>
    <t>13000 Maywood Ln Minnetonka MN</t>
  </si>
  <si>
    <t>13000 Maywood Ln</t>
  </si>
  <si>
    <t>Minnetonka</t>
  </si>
  <si>
    <t>Northsole LLC Annex Medical 6018 Blue Circle Dr. Minnetonka</t>
  </si>
  <si>
    <t>6018 Blue Circle Dr. Minnetonka MN</t>
  </si>
  <si>
    <t>6018 Blue Circle Dr.</t>
  </si>
  <si>
    <t>Northern Sand + Gravel 1140 W 3 Mile Rd Sault Ste. Marie</t>
  </si>
  <si>
    <t>1140 W 3 Mile Rd Sault Ste. Marie MI</t>
  </si>
  <si>
    <t>1140 W 3 Mile Rd</t>
  </si>
  <si>
    <t>Sault Ste. Marie</t>
  </si>
  <si>
    <t>SHIP 2</t>
  </si>
  <si>
    <t xml:space="preserve">SHIP 2 - </t>
  </si>
  <si>
    <t>Northern Sand + Gravel 301 E Victory Way Newberry</t>
  </si>
  <si>
    <t>301 E Victory Way Newberry MI</t>
  </si>
  <si>
    <t>301 E Victory Way</t>
  </si>
  <si>
    <t>Newberry</t>
  </si>
  <si>
    <t>Pack Rat 209 W Sunbridge Dr. Fayetteville</t>
  </si>
  <si>
    <t>209 W Sunbridge Dr. Fayetteville AR</t>
  </si>
  <si>
    <t>209 W Sunbridge Dr.</t>
  </si>
  <si>
    <t>Village Ski Loft PO Box 5458 Incline Village</t>
  </si>
  <si>
    <t>PO Box 5458 Incline Village NV</t>
  </si>
  <si>
    <t>PO Box 5458</t>
  </si>
  <si>
    <t>Incline Village</t>
  </si>
  <si>
    <t>Village Ski Loft 800 Tahoe Blvd Incline Village</t>
  </si>
  <si>
    <t>800 Tahoe Blvd Incline Village NV</t>
  </si>
  <si>
    <t>800 Tahoe Blvd</t>
  </si>
  <si>
    <t>Kid Sport Vail 122 E Meadow Dr D2 Vail</t>
  </si>
  <si>
    <t>122 E Meadow Dr D2 Vail CO</t>
  </si>
  <si>
    <t>122 E Meadow Dr D2</t>
  </si>
  <si>
    <t>Vail</t>
  </si>
  <si>
    <t>The Ski Shop Inc 1422 S. Tejon St Colorado Springs</t>
  </si>
  <si>
    <t>1422 S. Tejon St Colorado Springs CO</t>
  </si>
  <si>
    <t>1422 S. Tejon St</t>
  </si>
  <si>
    <t>The Village Nest 140 Worster Rd Eliot</t>
  </si>
  <si>
    <t>140 Worster Rd Eliot ME</t>
  </si>
  <si>
    <t>140 Worster Rd</t>
  </si>
  <si>
    <t>Eliot</t>
  </si>
  <si>
    <t>Panda Baby Goods 91 Cliffe Ave Lexington</t>
  </si>
  <si>
    <t>91 Cliffe Ave Lexington MA</t>
  </si>
  <si>
    <t>91 Cliffe Ave</t>
  </si>
  <si>
    <t>Lexington</t>
  </si>
  <si>
    <t>Droplets LLC 116 Wailea Ike  Drive Suite 2105 Kihei</t>
  </si>
  <si>
    <t>116 Wailea Ike  Drive Suite 2105 Kihei HI</t>
  </si>
  <si>
    <t>116 Wailea Ike  Drive Suite 2105</t>
  </si>
  <si>
    <t>Kihei</t>
  </si>
  <si>
    <t>Stoke Mountain 8215 S Vale Garden Rd Canby</t>
  </si>
  <si>
    <t>8215 S Vale Garden Rd Canby OR</t>
  </si>
  <si>
    <t>8215 S Vale Garden Rd</t>
  </si>
  <si>
    <t>Canby</t>
  </si>
  <si>
    <t>Trailfitters 600 East Superior St. Duluth</t>
  </si>
  <si>
    <t>600 East Superior St. Duluth MN</t>
  </si>
  <si>
    <t>600 East Superior St.</t>
  </si>
  <si>
    <t>Duluth</t>
  </si>
  <si>
    <t>Snowflake Ski Shop 245 S Transit St. Lockport</t>
  </si>
  <si>
    <t>245 S Transit St. Lockport NY</t>
  </si>
  <si>
    <t>245 S Transit St.</t>
  </si>
  <si>
    <t>Lockport</t>
  </si>
  <si>
    <t>Five Rivers Boutique 13 Governor Johnston Road Georgetown</t>
  </si>
  <si>
    <t>13 Governor Johnston Road Georgetown SC</t>
  </si>
  <si>
    <t>13 Governor Johnston Road</t>
  </si>
  <si>
    <t>Georgetown</t>
  </si>
  <si>
    <t>Ski Hut Inc. DBA Outdoor Sports Center 80 Danbury Road Wilton</t>
  </si>
  <si>
    <t>80 Danbury Road Wilton CT</t>
  </si>
  <si>
    <t>80 Danbury Road</t>
  </si>
  <si>
    <t>Wilton</t>
  </si>
  <si>
    <t>Granite Chief 11368 Donner Pass Rd Truckee</t>
  </si>
  <si>
    <t>11368 Donner Pass Rd Truckee CA</t>
  </si>
  <si>
    <t>11368 Donner Pass Rd</t>
  </si>
  <si>
    <t>McU Sports Inc. 822 W Jefferson Boise</t>
  </si>
  <si>
    <t>822 W Jefferson Boise ID</t>
  </si>
  <si>
    <t>822 W Jefferson</t>
  </si>
  <si>
    <t>Gearhead Outfitters Inc. 230 S Main Street Jonesboro</t>
  </si>
  <si>
    <t>230 S Main Street Jonesboro AR</t>
  </si>
  <si>
    <t>230 S Main Street</t>
  </si>
  <si>
    <t>Jonesboro</t>
  </si>
  <si>
    <t>BATTLE</t>
  </si>
  <si>
    <t xml:space="preserve">BATTLE - </t>
  </si>
  <si>
    <t>Gearhead Outfitters Inc. - Battlefield Mall 2825 S Glenstone Ave Room V07 Springfield</t>
  </si>
  <si>
    <t>2825 S Glenstone Ave Room V07 Springfield MO</t>
  </si>
  <si>
    <t>2825 S Glenstone Ave Room V07</t>
  </si>
  <si>
    <t>BENTONVILL</t>
  </si>
  <si>
    <t xml:space="preserve">BENTONVILL - </t>
  </si>
  <si>
    <t>Gearhead Outfitters Inc. 501 SW A St Bentonville</t>
  </si>
  <si>
    <t>501 SW A St Bentonville AR</t>
  </si>
  <si>
    <t>501 SW A St</t>
  </si>
  <si>
    <t>Bentonville</t>
  </si>
  <si>
    <t>BLOCK AVE</t>
  </si>
  <si>
    <t xml:space="preserve">BLOCK AVE - </t>
  </si>
  <si>
    <t>Gearhead Outfitters Inc. 101 N Block Ave Fayetteville</t>
  </si>
  <si>
    <t>101 N Block Ave Fayetteville AR</t>
  </si>
  <si>
    <t>101 N Block Ave</t>
  </si>
  <si>
    <t>CHENAL</t>
  </si>
  <si>
    <t xml:space="preserve">CHENAL - </t>
  </si>
  <si>
    <t>Gearhead Outfitters Inc. - Promenade at Chenal 17821 Chenal Pkwy Suite D103 Little Rock</t>
  </si>
  <si>
    <t>17821 Chenal Pkwy Suite D103 Little Rock AR</t>
  </si>
  <si>
    <t>17821 Chenal Pkwy Suite D103</t>
  </si>
  <si>
    <t>Little Rock</t>
  </si>
  <si>
    <t>CHICAGO</t>
  </si>
  <si>
    <t xml:space="preserve">CHICAGO - </t>
  </si>
  <si>
    <t>Gearhead Outfitters Inc. 4724 N Lincoln AVe Chicago</t>
  </si>
  <si>
    <t>4724 N Lincoln AVe Chicago IL</t>
  </si>
  <si>
    <t>4724 N Lincoln AVe</t>
  </si>
  <si>
    <t>CLEVELAND</t>
  </si>
  <si>
    <t xml:space="preserve">CLEVELAND - </t>
  </si>
  <si>
    <t>Gearhead Outfitters Inc. 4448 Frontage Rd NW Cleveland</t>
  </si>
  <si>
    <t>4448 Frontage Rd NW Cleveland TN</t>
  </si>
  <si>
    <t>4448 Frontage Rd NW</t>
  </si>
  <si>
    <t>Cleveland</t>
  </si>
  <si>
    <t>DC</t>
  </si>
  <si>
    <t xml:space="preserve">DC - </t>
  </si>
  <si>
    <t>Gearhead Outfitters Inc. 500 Cate Ave Jonesboro</t>
  </si>
  <si>
    <t>500 Cate Ave Jonesboro AR</t>
  </si>
  <si>
    <t>500 Cate Ave</t>
  </si>
  <si>
    <t>DISTRICT</t>
  </si>
  <si>
    <t xml:space="preserve">DISTRICT - </t>
  </si>
  <si>
    <t>Gearhead Outfitters Inc. - The District 4886 West Pauline Whitaker Pkwy Suite 120 Rogers</t>
  </si>
  <si>
    <t>4886 West Pauline Whitaker Pkwy Suite 120 Rogers AR</t>
  </si>
  <si>
    <t>4886 West Pauline Whitaker Pkwy Suite 120</t>
  </si>
  <si>
    <t>Rogers</t>
  </si>
  <si>
    <t>DOS PERES</t>
  </si>
  <si>
    <t xml:space="preserve">DOS PERES - </t>
  </si>
  <si>
    <t>Gearhead Outfitters Inc. 40 West Country Centre Suite 1140 Dos Peres</t>
  </si>
  <si>
    <t>40 West Country Centre Suite 1140 Dos Peres MO</t>
  </si>
  <si>
    <t>40 West Country Centre Suite 1140</t>
  </si>
  <si>
    <t>Dos Peres</t>
  </si>
  <si>
    <t>E HIGHLAND</t>
  </si>
  <si>
    <t xml:space="preserve">E HIGHLAND - </t>
  </si>
  <si>
    <t>Gearhead Outfitters Inc. 2206 East Highland Drive Suite 200 Jonesboro</t>
  </si>
  <si>
    <t>2206 East Highland Drive Suite 200 Jonesboro AR</t>
  </si>
  <si>
    <t>2206 East Highland Drive Suite 200</t>
  </si>
  <si>
    <t>EVANSTON</t>
  </si>
  <si>
    <t xml:space="preserve">EVANSTON - </t>
  </si>
  <si>
    <t>Gearhead Outfitters Inc. 1600 Sherman Ave Evanston</t>
  </si>
  <si>
    <t>1600 Sherman Ave Evanston IL</t>
  </si>
  <si>
    <t>1600 Sherman Ave</t>
  </si>
  <si>
    <t>Evanston</t>
  </si>
  <si>
    <t>GLENWOOD</t>
  </si>
  <si>
    <t xml:space="preserve">GLENWOOD - </t>
  </si>
  <si>
    <t>Gearhead Outfitters Inc. 205 6th Street Glenwood Springs</t>
  </si>
  <si>
    <t>205 6th Street Glenwood Springs CO</t>
  </si>
  <si>
    <t>205 6th Street</t>
  </si>
  <si>
    <t>GRAND JUNC</t>
  </si>
  <si>
    <t xml:space="preserve">GRAND JUNC - </t>
  </si>
  <si>
    <t>Gearhead Outfitters Inc. 461 Main Street Grand Junction</t>
  </si>
  <si>
    <t>461 Main Street Grand Junction CO</t>
  </si>
  <si>
    <t>461 Main Street</t>
  </si>
  <si>
    <t>Grand Junction</t>
  </si>
  <si>
    <t>HAMILTON</t>
  </si>
  <si>
    <t xml:space="preserve">HAMILTON - </t>
  </si>
  <si>
    <t>Gearhead Outfitters Inc. 2200 Hamilton Pl Blvd Chattanooga</t>
  </si>
  <si>
    <t>2200 Hamilton Pl Blvd Chattanooga TN</t>
  </si>
  <si>
    <t>2200 Hamilton Pl Blvd</t>
  </si>
  <si>
    <t>Chattanooga</t>
  </si>
  <si>
    <t>HIGHLAND</t>
  </si>
  <si>
    <t xml:space="preserve">HIGHLAND - </t>
  </si>
  <si>
    <t>Gearhead Outfitters Inc. 621 Central Ave Highland Park</t>
  </si>
  <si>
    <t>621 Central Ave Highland Park IL</t>
  </si>
  <si>
    <t>621 Central Ave</t>
  </si>
  <si>
    <t>Highland Park</t>
  </si>
  <si>
    <t>NORTH SHOR</t>
  </si>
  <si>
    <t xml:space="preserve">NORTH SHOR - </t>
  </si>
  <si>
    <t>Gearhead Outfitters Inc. 301 Manufacturers Rd Chattanooga</t>
  </si>
  <si>
    <t>301 Manufacturers Rd Chattanooga TN</t>
  </si>
  <si>
    <t>301 Manufacturers Rd</t>
  </si>
  <si>
    <t>OCOCEE</t>
  </si>
  <si>
    <t xml:space="preserve">OCOCEE - </t>
  </si>
  <si>
    <t>Gearhead Outfitters Inc. 100 102 Frog Jump Ln Benton</t>
  </si>
  <si>
    <t>100 102 Frog Jump Ln Benton TN</t>
  </si>
  <si>
    <t>100 102 Frog Jump Ln</t>
  </si>
  <si>
    <t>Benton</t>
  </si>
  <si>
    <t>OLATHE</t>
  </si>
  <si>
    <t xml:space="preserve">OLATHE - </t>
  </si>
  <si>
    <t>Gearhead Outfitters Inc. 686 N Central St Olathe</t>
  </si>
  <si>
    <t>686 N Central St Olathe KS</t>
  </si>
  <si>
    <t>686 N Central St</t>
  </si>
  <si>
    <t>Olathe</t>
  </si>
  <si>
    <t>OVERLAND</t>
  </si>
  <si>
    <t xml:space="preserve">OVERLAND - </t>
  </si>
  <si>
    <t>Gearhead Outfitters Inc. 11469 West 95th St Suite 60 Overland Park</t>
  </si>
  <si>
    <t>11469 West 95th St Suite 60 Overland Park KS</t>
  </si>
  <si>
    <t>11469 West 95th St Suite 60</t>
  </si>
  <si>
    <t>Overland Park</t>
  </si>
  <si>
    <t>PINNACLE</t>
  </si>
  <si>
    <t xml:space="preserve">PINNACLE - </t>
  </si>
  <si>
    <t>Gearhead Outfitters Inc.- Pinnacle Hills Promenade 2203 South Promenade Blvd Suite 3155 Rogers</t>
  </si>
  <si>
    <t>2203 South Promenade Blvd Suite 3155 Rogers AR</t>
  </si>
  <si>
    <t>2203 South Promenade Blvd Suite 3155</t>
  </si>
  <si>
    <t>UTICA</t>
  </si>
  <si>
    <t xml:space="preserve">UTICA - </t>
  </si>
  <si>
    <t>Gearhead Outfitters Inc. - Utica Square 1948 Utica Square Tulsa</t>
  </si>
  <si>
    <t>1948 Utica Square Tulsa OK</t>
  </si>
  <si>
    <t>1948 Utica Square</t>
  </si>
  <si>
    <t>Gearhead Outfitters Inc. 1530 Riverside Dr Suite A Chattanooga</t>
  </si>
  <si>
    <t>1530 Riverside Dr Suite A Chattanooga TN</t>
  </si>
  <si>
    <t>1530 Riverside Dr Suite A</t>
  </si>
  <si>
    <t>Charmsofi LLC 454 High Street Ext. Thomaston</t>
  </si>
  <si>
    <t>454 High Street Ext. Thomaston CT</t>
  </si>
  <si>
    <t>454 High Street Ext.</t>
  </si>
  <si>
    <t>Thomaston</t>
  </si>
  <si>
    <t>Mountainman Outdoor Supply Company 2839 State Route 28 Old Forge</t>
  </si>
  <si>
    <t>2839 State Route 28 Old Forge NY</t>
  </si>
  <si>
    <t>2839 State Route 28</t>
  </si>
  <si>
    <t>Old Forge</t>
  </si>
  <si>
    <t>Emilia George Inc 325 Greenwhich Street New York</t>
  </si>
  <si>
    <t>325 Greenwhich Street New York NY</t>
  </si>
  <si>
    <t>325 Greenwhich Street</t>
  </si>
  <si>
    <t>The Wild 272 Driggs Ave New York</t>
  </si>
  <si>
    <t>272 Driggs Ave New York NY</t>
  </si>
  <si>
    <t>272 Driggs Ave</t>
  </si>
  <si>
    <t>Gotskind's Shoes and Clothing 1173 Sonoma Ct. Pingree Grove</t>
  </si>
  <si>
    <t>1173 Sonoma Ct. Pingree Grove IL</t>
  </si>
  <si>
    <t>1173 Sonoma Ct.</t>
  </si>
  <si>
    <t>Pingree Grove</t>
  </si>
  <si>
    <t>Gotskind's Shoes and Clothing 513 W. 87th Street Naperville</t>
  </si>
  <si>
    <t>513 W. 87th Street Naperville IL</t>
  </si>
  <si>
    <t>513 W. 87th Street</t>
  </si>
  <si>
    <t>Naperville</t>
  </si>
  <si>
    <t>Mom Loves Me Children Boutique 33-39 Francis Lewis Blvd Flushing</t>
  </si>
  <si>
    <t>33-39 Francis Lewis Blvd Flushing NY</t>
  </si>
  <si>
    <t>33-39 Francis Lewis Blvd</t>
  </si>
  <si>
    <t>Flushing</t>
  </si>
  <si>
    <t>Twinkle* 533 E Hopkins Ave Suite B Aspen</t>
  </si>
  <si>
    <t>533 E Hopkins Ave Suite B Aspen CO</t>
  </si>
  <si>
    <t>533 E Hopkins Ave Suite B</t>
  </si>
  <si>
    <t>Aspen</t>
  </si>
  <si>
    <t>The Natural Baby Company 1203 North Rouse Ave Suite 3E Bozeman</t>
  </si>
  <si>
    <t>1203 North Rouse Ave Suite 3E Bozeman MT</t>
  </si>
  <si>
    <t>1203 North Rouse Ave Suite 3E</t>
  </si>
  <si>
    <t>Beyond the Rainbow 629 Brookway Blvd. Brookhaven</t>
  </si>
  <si>
    <t>629 Brookway Blvd. Brookhaven MS</t>
  </si>
  <si>
    <t>629 Brookway Blvd.</t>
  </si>
  <si>
    <t>Brookhaven</t>
  </si>
  <si>
    <t>Crocozebra LLC. 3808 S Mason Ave B305 Tacoma</t>
  </si>
  <si>
    <t>3808 S Mason Ave B305 Tacoma WA</t>
  </si>
  <si>
    <t>3808 S Mason Ave B305</t>
  </si>
  <si>
    <t>Tacoma</t>
  </si>
  <si>
    <t>Crocozebra LLC. 8930 108th St SW Lakewood</t>
  </si>
  <si>
    <t>8930 108th St SW Lakewood WA</t>
  </si>
  <si>
    <t>8930 108th St SW</t>
  </si>
  <si>
    <t>Childish Things 9776 Holman Rd NW Ste 102 Seattle</t>
  </si>
  <si>
    <t>9776 Holman Rd NW Ste 102 Seattle WA</t>
  </si>
  <si>
    <t>9776 Holman Rd NW Ste 102</t>
  </si>
  <si>
    <t>Fit Right Kids' Shoes LLC 25050 Riding Plaza #145 Chantilly</t>
  </si>
  <si>
    <t>25050 Riding Plaza #145 Chantilly VA</t>
  </si>
  <si>
    <t>25050 Riding Plaza #145</t>
  </si>
  <si>
    <t>Chantilly</t>
  </si>
  <si>
    <t>Golden - Sample Sale 17301 W Colfax Ave Suite 200 Golden</t>
  </si>
  <si>
    <t>17301 W Colfax Ave Suite 200 Golden CO</t>
  </si>
  <si>
    <t>17301 W Colfax Ave Suite 200</t>
  </si>
  <si>
    <t>Foggy Mountain Shop 234 Seward St Juneau</t>
  </si>
  <si>
    <t>234 Seward St Juneau AK</t>
  </si>
  <si>
    <t>234 Seward St</t>
  </si>
  <si>
    <t>Juneau</t>
  </si>
  <si>
    <t>Khanh Children's Store 310 W Veterans Memorial Hwy Blanchard</t>
  </si>
  <si>
    <t>310 W Veterans Memorial Hwy Blanchard OK</t>
  </si>
  <si>
    <t>310 W Veterans Memorial Hwy</t>
  </si>
  <si>
    <t>Blanchard</t>
  </si>
  <si>
    <t>Rebus 12534 LLC 15 Union Street Hudson</t>
  </si>
  <si>
    <t>15 Union Street Hudson NY</t>
  </si>
  <si>
    <t>15 Union Street</t>
  </si>
  <si>
    <t>Hudson</t>
  </si>
  <si>
    <t>Rebus 12534 LLC 337 Warren St Hudson</t>
  </si>
  <si>
    <t>337 Warren St Hudson NY</t>
  </si>
  <si>
    <t>337 Warren St</t>
  </si>
  <si>
    <t>Little Totoro 2425 Hyde Park Blvd. Niagara Falls</t>
  </si>
  <si>
    <t>2425 Hyde Park Blvd. Niagara Falls NY</t>
  </si>
  <si>
    <t>2425 Hyde Park Blvd.</t>
  </si>
  <si>
    <t>Niagara Falls</t>
  </si>
  <si>
    <t>Little Totoro 1350 Military Rd. Niagara Falls</t>
  </si>
  <si>
    <t>1350 Military Rd. Niagara Falls NY</t>
  </si>
  <si>
    <t>1350 Military Rd.</t>
  </si>
  <si>
    <t>Sweet Repeats LLC. 544 US RT. 1 Freeport</t>
  </si>
  <si>
    <t>544 US RT. 1 Freeport ME</t>
  </si>
  <si>
    <t>544 US RT. 1</t>
  </si>
  <si>
    <t>Freeport</t>
  </si>
  <si>
    <t>Lovely Margarethe 8110 SW Valley View Dr. Portland</t>
  </si>
  <si>
    <t>8110 SW Valley View Dr. Portland OR</t>
  </si>
  <si>
    <t>8110 SW Valley View Dr.</t>
  </si>
  <si>
    <t>Lee's Clothing Inc PO Box 747 Petersburg</t>
  </si>
  <si>
    <t>PO Box 747 Petersburg AK</t>
  </si>
  <si>
    <t>PO Box 747</t>
  </si>
  <si>
    <t>Petersburg</t>
  </si>
  <si>
    <t>Lee's Clothing Inc 212 S Nordic Dr Petersburg</t>
  </si>
  <si>
    <t>212 S Nordic Dr Petersburg AK</t>
  </si>
  <si>
    <t>212 S Nordic Dr</t>
  </si>
  <si>
    <t>Tamarack Resort 311 Village Drive PMB 3026 Donnelly</t>
  </si>
  <si>
    <t>311 Village Drive PMB 3026 Donnelly ID</t>
  </si>
  <si>
    <t>311 Village Drive PMB 3026</t>
  </si>
  <si>
    <t>Donnelly</t>
  </si>
  <si>
    <t>Mel's Trading Post Inc. 105 South Brown St Rhinelander</t>
  </si>
  <si>
    <t>105 South Brown St Rhinelander WI</t>
  </si>
  <si>
    <t>105 South Brown St</t>
  </si>
  <si>
    <t>Rhinelander</t>
  </si>
  <si>
    <t>Home Town Sports Inc. PO 1406 McCall</t>
  </si>
  <si>
    <t>PO 1406 McCall ID</t>
  </si>
  <si>
    <t>PO 1406</t>
  </si>
  <si>
    <t>McCall</t>
  </si>
  <si>
    <t>Home Town Sports Inc. 300 Lenora St. McCall</t>
  </si>
  <si>
    <t>300 Lenora St. McCall ID</t>
  </si>
  <si>
    <t>300 Lenora St.</t>
  </si>
  <si>
    <t>Parajax Inc PO Box 670 Lake Placid</t>
  </si>
  <si>
    <t>PO Box 670 Lake Placid NY</t>
  </si>
  <si>
    <t>PO Box 670</t>
  </si>
  <si>
    <t>Lake Placid</t>
  </si>
  <si>
    <t>Parajax Inc 2512 Main Street Lake Placid</t>
  </si>
  <si>
    <t>2512 Main Street Lake Placid NY</t>
  </si>
  <si>
    <t>2512 Main Street</t>
  </si>
  <si>
    <t>Tops For Shoes Inc 27 N Lexington Ave Asheville</t>
  </si>
  <si>
    <t>27 N Lexington Ave Asheville NC</t>
  </si>
  <si>
    <t>27 N Lexington Ave</t>
  </si>
  <si>
    <t>Asheville</t>
  </si>
  <si>
    <t>Morrison Outdoors 4700 Lincoln Rd NE STE 116 Albuquerque</t>
  </si>
  <si>
    <t>4700 Lincoln Rd NE STE 116 Albuquerque NM</t>
  </si>
  <si>
    <t>4700 Lincoln Rd NE STE 116</t>
  </si>
  <si>
    <t>Albuquerque</t>
  </si>
  <si>
    <t>Sole Provisions LLC 2130 Pond Rd Unit F Ronkonkoma</t>
  </si>
  <si>
    <t>2130 Pond Rd Unit F Ronkonkoma NY</t>
  </si>
  <si>
    <t>2130 Pond Rd Unit F</t>
  </si>
  <si>
    <t>Ronkonkoma</t>
  </si>
  <si>
    <t>STORE 20</t>
  </si>
  <si>
    <t xml:space="preserve">STORE 20 - </t>
  </si>
  <si>
    <t>Pegasus Woodstock 10 Mill Hill Rd Woodstock</t>
  </si>
  <si>
    <t>10 Mill Hill Rd Woodstock VT</t>
  </si>
  <si>
    <t>10 Mill Hill Rd</t>
  </si>
  <si>
    <t>STORE 21</t>
  </si>
  <si>
    <t xml:space="preserve">STORE 21 - </t>
  </si>
  <si>
    <t>Pegasus Rhinebeck 3 East Market Street Rhinebeck</t>
  </si>
  <si>
    <t>3 East Market Street Rhinebeck NY</t>
  </si>
  <si>
    <t>3 East Market Street</t>
  </si>
  <si>
    <t>STORE 22</t>
  </si>
  <si>
    <t xml:space="preserve">STORE 22 - </t>
  </si>
  <si>
    <t>Peagsus New Paltz 27 North Chestnut Street New Paltz</t>
  </si>
  <si>
    <t>27 North Chestnut Street New Paltz NY</t>
  </si>
  <si>
    <t>27 North Chestnut Street</t>
  </si>
  <si>
    <t>New Paltz</t>
  </si>
  <si>
    <t>STORE 37</t>
  </si>
  <si>
    <t xml:space="preserve">STORE 37 - </t>
  </si>
  <si>
    <t>Harry's Shoes 2299 Broadway @ W. 83rd New York</t>
  </si>
  <si>
    <t>2299 Broadway @ W. 83rd New York NY</t>
  </si>
  <si>
    <t>2299 Broadway @ W. 83rd</t>
  </si>
  <si>
    <t>Littles of Pittsburg Inc. 5850 Forbes Ave Pittsburgh</t>
  </si>
  <si>
    <t>5850 Forbes Ave Pittsburgh PA</t>
  </si>
  <si>
    <t>5850 Forbes Ave</t>
  </si>
  <si>
    <t>Pittsburgh</t>
  </si>
  <si>
    <t>Paisley Boutique 11504 Kenai Spur Hwy Kenai</t>
  </si>
  <si>
    <t>11504 Kenai Spur Hwy Kenai AK</t>
  </si>
  <si>
    <t>11504 Kenai Spur Hwy</t>
  </si>
  <si>
    <t>Kenai</t>
  </si>
  <si>
    <t>Wesley Shoes 1506 E 55th St Chicago</t>
  </si>
  <si>
    <t>1506 E 55th St Chicago IL</t>
  </si>
  <si>
    <t>1506 E 55th St</t>
  </si>
  <si>
    <t>The Family Shoe Co 15962 Nauvoo Rd Middlefield</t>
  </si>
  <si>
    <t>15962 Nauvoo Rd Middlefield OH</t>
  </si>
  <si>
    <t>15962 Nauvoo Rd</t>
  </si>
  <si>
    <t>Middlefield</t>
  </si>
  <si>
    <t>One Small Step 7919 Jericho Tpke Woodbury</t>
  </si>
  <si>
    <t>7919 Jericho Tpke Woodbury NY</t>
  </si>
  <si>
    <t>7919 Jericho Tpke</t>
  </si>
  <si>
    <t>Woodbury</t>
  </si>
  <si>
    <t>Woodland Natural Foods and Shoes 232 Hartman Bridge Road suite B Rocks</t>
  </si>
  <si>
    <t>232 Hartman Bridge Road suite B Rocks PA</t>
  </si>
  <si>
    <t>232 Hartman Bridge Road suite B</t>
  </si>
  <si>
    <t>Rocks</t>
  </si>
  <si>
    <t>Nature Babe 11504 Kenai Spur Hwy Kenai</t>
  </si>
  <si>
    <t>Nature Babe 44676 Sterling Hwy Soldotona</t>
  </si>
  <si>
    <t>44676 Sterling Hwy Soldotona AK</t>
  </si>
  <si>
    <t>44676 Sterling Hwy</t>
  </si>
  <si>
    <t>Soldotona</t>
  </si>
  <si>
    <t>Cypress Mountain 1200 Bay View Rd Petoskey</t>
  </si>
  <si>
    <t>1200 Bay View Rd Petoskey MI</t>
  </si>
  <si>
    <t>1200 Bay View Rd</t>
  </si>
  <si>
    <t>Alpine Retail @ Cypress Creek 6000 Cypress Bowl Road West Vancouver</t>
  </si>
  <si>
    <t>6000 Cypress Bowl Road West Vancouver BC</t>
  </si>
  <si>
    <t>6000 Cypress Bowl Road</t>
  </si>
  <si>
    <t>West Vancouver</t>
  </si>
  <si>
    <t>Mountain Loon LLC PO BOX 730 Buena Vista</t>
  </si>
  <si>
    <t>PO BOX 730 Buena Vista CO</t>
  </si>
  <si>
    <t>PO BOX 730</t>
  </si>
  <si>
    <t>Buena Vista</t>
  </si>
  <si>
    <t>Mountain Loon LLC 426 E Main Street Buena Vista</t>
  </si>
  <si>
    <t>426 E Main Street Buena Vista CO</t>
  </si>
  <si>
    <t>426 E Main Street</t>
  </si>
  <si>
    <t>OLOFType</t>
  </si>
  <si>
    <t>Tabular</t>
  </si>
  <si>
    <t>C00370_CPCATALOG.xlsm</t>
  </si>
  <si>
    <t>10/28/2025 12:25:08 PM</t>
  </si>
  <si>
    <t>BookingCatalog</t>
  </si>
  <si>
    <t>DateShipStart</t>
  </si>
  <si>
    <t>2025/10/28</t>
  </si>
  <si>
    <t>DateShipEnd</t>
  </si>
  <si>
    <t>2099/12/31</t>
  </si>
  <si>
    <t>ReqDateDays</t>
  </si>
  <si>
    <t>ReqDefaultDays</t>
  </si>
  <si>
    <t>CancelDateDays</t>
  </si>
  <si>
    <t>CancelDefaultDays</t>
  </si>
  <si>
    <t>CategoryNumbers</t>
  </si>
  <si>
    <t>ShipWindowNumbers</t>
  </si>
  <si>
    <t>QtyColumns</t>
  </si>
  <si>
    <t>L|M|N|O|P|Q</t>
  </si>
  <si>
    <t>PriceColumnName</t>
  </si>
  <si>
    <t>J</t>
  </si>
  <si>
    <t>PONumber Regex</t>
  </si>
  <si>
    <t>/[*&amp;]/gi</t>
  </si>
  <si>
    <t>isPoRequired</t>
  </si>
  <si>
    <t>isPoUnique</t>
  </si>
  <si>
    <t>isPOUpper</t>
  </si>
  <si>
    <t>Plumriver</t>
  </si>
  <si>
    <t>ReimaUS</t>
  </si>
  <si>
    <t>CategoryID</t>
  </si>
  <si>
    <t>Category</t>
  </si>
  <si>
    <t>ParentID</t>
  </si>
  <si>
    <t>ParentCategory</t>
  </si>
  <si>
    <t>CategoryRow</t>
  </si>
  <si>
    <t>SKUBeginRow</t>
  </si>
  <si>
    <t>SKUEndRow</t>
  </si>
  <si>
    <t>SKURowNumber</t>
  </si>
  <si>
    <t>IsTopLevel</t>
  </si>
  <si>
    <t>NUM_22</t>
  </si>
  <si>
    <t>NUM_24</t>
  </si>
  <si>
    <t>NUM_26</t>
  </si>
  <si>
    <t>NUM_28</t>
  </si>
  <si>
    <t>NUM_30</t>
  </si>
  <si>
    <t>NUM_32</t>
  </si>
  <si>
    <t>NUM_34</t>
  </si>
  <si>
    <t>NUM_36</t>
  </si>
  <si>
    <t>NUM_38</t>
  </si>
  <si>
    <t>NUM_40</t>
  </si>
  <si>
    <t>NUM_42</t>
  </si>
  <si>
    <t>NUM_44</t>
  </si>
  <si>
    <t>NUM_46</t>
  </si>
  <si>
    <t>NUM_48</t>
  </si>
  <si>
    <t>NUM_50</t>
  </si>
  <si>
    <t>NUM_52</t>
  </si>
  <si>
    <t>NUM_54</t>
  </si>
  <si>
    <t>NUM_56</t>
  </si>
  <si>
    <t>NUM_58</t>
  </si>
  <si>
    <t>NUM_60</t>
  </si>
  <si>
    <t>NUM_62</t>
  </si>
  <si>
    <t>NUM_64</t>
  </si>
  <si>
    <t>NUM_66</t>
  </si>
  <si>
    <t>NUM_68</t>
  </si>
  <si>
    <t>NUM_70</t>
  </si>
  <si>
    <t>NUM_72</t>
  </si>
  <si>
    <t>NUM_74</t>
  </si>
  <si>
    <t>NUM_76</t>
  </si>
  <si>
    <t>NUM_78</t>
  </si>
  <si>
    <t>NUM_80</t>
  </si>
  <si>
    <t>NUM_82</t>
  </si>
  <si>
    <t>NUM_84</t>
  </si>
  <si>
    <t>NUM_86</t>
  </si>
  <si>
    <t>NUM_88</t>
  </si>
  <si>
    <t>NUM_90</t>
  </si>
  <si>
    <t>NUM_92</t>
  </si>
  <si>
    <t>NUM_94</t>
  </si>
  <si>
    <t>NUM_96</t>
  </si>
  <si>
    <t>NUM_98</t>
  </si>
  <si>
    <t>NUM_100</t>
  </si>
  <si>
    <t>NUM_102</t>
  </si>
  <si>
    <t>NUM_104</t>
  </si>
  <si>
    <t>NUM_106</t>
  </si>
  <si>
    <t>NUM_108</t>
  </si>
  <si>
    <t>NUM_110</t>
  </si>
  <si>
    <t>NUM_112</t>
  </si>
  <si>
    <t>NUM_114</t>
  </si>
  <si>
    <t>NUM_116</t>
  </si>
  <si>
    <t>NUM_118</t>
  </si>
  <si>
    <t>NUM_120</t>
  </si>
  <si>
    <t>NUM_122</t>
  </si>
  <si>
    <t>NUM_124</t>
  </si>
  <si>
    <t>NUM_126</t>
  </si>
  <si>
    <t>NUM_128</t>
  </si>
  <si>
    <t>NUM_130</t>
  </si>
  <si>
    <t>NUM_132</t>
  </si>
  <si>
    <t>NUM_134</t>
  </si>
  <si>
    <t>NUM_136</t>
  </si>
  <si>
    <t>NUM_138</t>
  </si>
  <si>
    <t>NUM_140</t>
  </si>
  <si>
    <t>NUM_142</t>
  </si>
  <si>
    <t>NUM_144</t>
  </si>
  <si>
    <t>NUM_146</t>
  </si>
  <si>
    <t>NUM_148</t>
  </si>
  <si>
    <t>NUM_150</t>
  </si>
  <si>
    <t>NUM_152</t>
  </si>
  <si>
    <t>NUM_154</t>
  </si>
  <si>
    <t>NUM_156</t>
  </si>
  <si>
    <t>NUM_158</t>
  </si>
  <si>
    <t>NUM_160</t>
  </si>
  <si>
    <t>NUM_162</t>
  </si>
  <si>
    <t>NUM_164</t>
  </si>
  <si>
    <t>NUM_166</t>
  </si>
  <si>
    <t>NUM_168</t>
  </si>
  <si>
    <t>NUM_170</t>
  </si>
  <si>
    <t>NUM_172</t>
  </si>
  <si>
    <t>NUM_174</t>
  </si>
  <si>
    <t>NUM_176</t>
  </si>
  <si>
    <t>NUM_178</t>
  </si>
  <si>
    <t>NUM_180</t>
  </si>
  <si>
    <t>NUM_182</t>
  </si>
  <si>
    <t>NUM_184</t>
  </si>
  <si>
    <t>NUM_186</t>
  </si>
  <si>
    <t>NUM_188</t>
  </si>
  <si>
    <t>NUM_190</t>
  </si>
  <si>
    <t>NUM_192</t>
  </si>
  <si>
    <t>NUM_194</t>
  </si>
  <si>
    <t>NUM_196</t>
  </si>
  <si>
    <t>NUM_198</t>
  </si>
  <si>
    <t>Catalog</t>
  </si>
  <si>
    <t>SKU</t>
  </si>
  <si>
    <t>Color Code</t>
  </si>
  <si>
    <t>1033</t>
  </si>
  <si>
    <t>German (Germany)</t>
  </si>
  <si>
    <t>1031</t>
  </si>
  <si>
    <t>Français (Canada)</t>
  </si>
  <si>
    <t>3084</t>
  </si>
  <si>
    <t>Español</t>
  </si>
  <si>
    <t>1034</t>
  </si>
  <si>
    <t>Label_Amount</t>
  </si>
  <si>
    <t>Amount</t>
  </si>
  <si>
    <t>Betrag</t>
  </si>
  <si>
    <t>Montant</t>
  </si>
  <si>
    <t>Importe</t>
  </si>
  <si>
    <t>Label_ARSKU</t>
  </si>
  <si>
    <t>VSize</t>
  </si>
  <si>
    <t>Label_AttributeValue5</t>
  </si>
  <si>
    <t>Country Origin</t>
  </si>
  <si>
    <t>Herkunftsland</t>
  </si>
  <si>
    <t>Pays d'origine</t>
  </si>
  <si>
    <t>Pais de origen</t>
  </si>
  <si>
    <t>Label_AvailableDate</t>
  </si>
  <si>
    <t>Available By Date</t>
  </si>
  <si>
    <t>Label_Carryover</t>
  </si>
  <si>
    <t>Age Group</t>
  </si>
  <si>
    <t>Label_CatalogPage</t>
  </si>
  <si>
    <t>Catalog Page</t>
  </si>
  <si>
    <t>Katalogseite</t>
  </si>
  <si>
    <t>Page de catalogue</t>
  </si>
  <si>
    <t>Página en catálogo</t>
  </si>
  <si>
    <t>Label_Category</t>
  </si>
  <si>
    <t>Gender</t>
  </si>
  <si>
    <t>Label_ColorCode</t>
  </si>
  <si>
    <t>Label_Customer</t>
  </si>
  <si>
    <t>CUSTOMER</t>
  </si>
  <si>
    <t>Kunde</t>
  </si>
  <si>
    <t>CLIENT</t>
  </si>
  <si>
    <t>CLIENTE</t>
  </si>
  <si>
    <t>Label_CustomerName</t>
  </si>
  <si>
    <t>Customer Name</t>
  </si>
  <si>
    <t>Kundenname</t>
  </si>
  <si>
    <t>Nom du Client</t>
  </si>
  <si>
    <t>Código de Cliente</t>
  </si>
  <si>
    <t>Label_CustomerNumber</t>
  </si>
  <si>
    <t>Customer Number</t>
  </si>
  <si>
    <t>Kundennummer</t>
  </si>
  <si>
    <t>Code Client</t>
  </si>
  <si>
    <t>Número de Cliente</t>
  </si>
  <si>
    <t>Label_Department</t>
  </si>
  <si>
    <t>Label_Development</t>
  </si>
  <si>
    <t>Segment</t>
  </si>
  <si>
    <t>Label_DiscountedAmount</t>
  </si>
  <si>
    <t>Discounted</t>
  </si>
  <si>
    <t>Label_DiscountedPrice</t>
  </si>
  <si>
    <t>Discounted Price</t>
  </si>
  <si>
    <t>Label_Division</t>
  </si>
  <si>
    <t>Product Group</t>
  </si>
  <si>
    <t>Label_GenderLable</t>
  </si>
  <si>
    <t>Gender/Label</t>
  </si>
  <si>
    <t>Label_GrandTotal</t>
  </si>
  <si>
    <t>Grand Total</t>
  </si>
  <si>
    <t>Label_Langauge</t>
  </si>
  <si>
    <t>Language</t>
  </si>
  <si>
    <t>Spache</t>
  </si>
  <si>
    <t>Langue</t>
  </si>
  <si>
    <t>Idioma</t>
  </si>
  <si>
    <t>Label_MSRP</t>
  </si>
  <si>
    <t>MSRP</t>
  </si>
  <si>
    <t>UVP des Herstellers</t>
  </si>
  <si>
    <t>Prix de vente conseillé</t>
  </si>
  <si>
    <t>PVP recomendado</t>
  </si>
  <si>
    <t>Label_OrderDiscount</t>
  </si>
  <si>
    <t>Order Discount</t>
  </si>
  <si>
    <t>Label_OrderTotal</t>
  </si>
  <si>
    <t>Order Total</t>
  </si>
  <si>
    <t>Auftragswert</t>
  </si>
  <si>
    <t>Total de la commande</t>
  </si>
  <si>
    <t>TOTAL DEL PEDIDO</t>
  </si>
  <si>
    <t>Label_PO</t>
  </si>
  <si>
    <t>Purchase Order</t>
  </si>
  <si>
    <t>Kundenauftragsnummer</t>
  </si>
  <si>
    <t>Bon De Commande</t>
  </si>
  <si>
    <t>ORDEN DE COMPRA</t>
  </si>
  <si>
    <t>Label_Price</t>
  </si>
  <si>
    <t>Price</t>
  </si>
  <si>
    <t>Preis</t>
  </si>
  <si>
    <t>Prix</t>
  </si>
  <si>
    <t>Precio</t>
  </si>
  <si>
    <t>Label_PriceWholesale</t>
  </si>
  <si>
    <t>Einkaufspreis</t>
  </si>
  <si>
    <t>Label_ProductColor</t>
  </si>
  <si>
    <t>Color</t>
  </si>
  <si>
    <t>Farbe</t>
  </si>
  <si>
    <t>Couleur</t>
  </si>
  <si>
    <t>Label_ProductDescription</t>
  </si>
  <si>
    <t>Description</t>
  </si>
  <si>
    <t>Artikelbeschreibung</t>
  </si>
  <si>
    <t>Descripción</t>
  </si>
  <si>
    <t>Label_ProductSize</t>
  </si>
  <si>
    <t>Größe</t>
  </si>
  <si>
    <t>Taille</t>
  </si>
  <si>
    <t>Talla</t>
  </si>
  <si>
    <t>Label_Quantity</t>
  </si>
  <si>
    <t>Quantity</t>
  </si>
  <si>
    <t>Anzahl</t>
  </si>
  <si>
    <t>Quantité</t>
  </si>
  <si>
    <t>Cantidad</t>
  </si>
  <si>
    <t>Label_Seasonal</t>
  </si>
  <si>
    <t>Seasonal</t>
  </si>
  <si>
    <t>Saisonal</t>
  </si>
  <si>
    <t>Produit saisonnier</t>
  </si>
  <si>
    <t>Producto de Temporada</t>
  </si>
  <si>
    <t>Label_ShipTo</t>
  </si>
  <si>
    <t>Lieferadresse</t>
  </si>
  <si>
    <t>Expédier à</t>
  </si>
  <si>
    <t>Enviar a</t>
  </si>
  <si>
    <t>Label_StyleNo</t>
  </si>
  <si>
    <t>Style number</t>
  </si>
  <si>
    <t>Artikelnummer</t>
  </si>
  <si>
    <t>Code Article</t>
  </si>
  <si>
    <t>Referencia</t>
  </si>
  <si>
    <t>Label_SummaryTitle</t>
  </si>
  <si>
    <t>Customer Order Summary</t>
  </si>
  <si>
    <t>Zusammenfassung</t>
  </si>
  <si>
    <t>Recapitulatif de commande</t>
  </si>
  <si>
    <t>Resumen de pedido</t>
  </si>
  <si>
    <t>Label_Total</t>
  </si>
  <si>
    <t>Total</t>
  </si>
  <si>
    <t>Gesamt</t>
  </si>
  <si>
    <t>Label_TotalAmount</t>
  </si>
  <si>
    <t>Total Amount</t>
  </si>
  <si>
    <t>Gesamtbetrag</t>
  </si>
  <si>
    <t>Montant Total</t>
  </si>
  <si>
    <t>Importe Total</t>
  </si>
  <si>
    <t>Label_TotalQty</t>
  </si>
  <si>
    <t>Total Qty</t>
  </si>
  <si>
    <t>Gesamtmenge</t>
  </si>
  <si>
    <t>Qté totale</t>
  </si>
  <si>
    <t>Cant. total</t>
  </si>
  <si>
    <t>Label_Units</t>
  </si>
  <si>
    <t>Units</t>
  </si>
  <si>
    <t>Einheiten</t>
  </si>
  <si>
    <t>Unités</t>
  </si>
  <si>
    <t>Unidades</t>
  </si>
  <si>
    <t>Label_Warehouse</t>
  </si>
  <si>
    <t>Warehouse</t>
  </si>
  <si>
    <t>Lager</t>
  </si>
  <si>
    <t>Entrepôt</t>
  </si>
  <si>
    <t>Almacén</t>
  </si>
  <si>
    <t>Warning_InvalidShipto</t>
  </si>
  <si>
    <t>This shipto is no longer valid, please select a valid shipto</t>
  </si>
  <si>
    <t>Diese Lieferadresse ist ungültig. Bitte wähle eine Andere.</t>
  </si>
  <si>
    <t>Cette adresse de livraison n'est plus valide, merci de sélectionner une adresse valide</t>
  </si>
  <si>
    <t>Esta direccion de entrega no es válida - por favor seleccione otra</t>
  </si>
  <si>
    <t>4 Shoes</t>
  </si>
  <si>
    <t>Unisex</t>
  </si>
  <si>
    <t>3 Junior</t>
  </si>
  <si>
    <t>Barefoot shoes, Astelu</t>
  </si>
  <si>
    <t>5400066A</t>
  </si>
  <si>
    <t>9990</t>
  </si>
  <si>
    <t xml:space="preserve">Black </t>
  </si>
  <si>
    <t>6/6.5</t>
  </si>
  <si>
    <t>24</t>
  </si>
  <si>
    <t>7</t>
  </si>
  <si>
    <t>28</t>
  </si>
  <si>
    <t>7.5/8</t>
  </si>
  <si>
    <t>21</t>
  </si>
  <si>
    <t>8.5/9</t>
  </si>
  <si>
    <t>26</t>
  </si>
  <si>
    <t>9.5</t>
  </si>
  <si>
    <t>20</t>
  </si>
  <si>
    <t>10/10.5</t>
  </si>
  <si>
    <t>11</t>
  </si>
  <si>
    <t>11.5</t>
  </si>
  <si>
    <t>12/12.5</t>
  </si>
  <si>
    <t>13/13.5</t>
  </si>
  <si>
    <t>25</t>
  </si>
  <si>
    <t>1.5/2</t>
  </si>
  <si>
    <t>2.5/3</t>
  </si>
  <si>
    <t>22</t>
  </si>
  <si>
    <t>3.5</t>
  </si>
  <si>
    <t>4/4.5</t>
  </si>
  <si>
    <t>5/5.5</t>
  </si>
  <si>
    <t>18</t>
  </si>
  <si>
    <t>6910</t>
  </si>
  <si>
    <t xml:space="preserve">Blue </t>
  </si>
  <si>
    <t>15</t>
  </si>
  <si>
    <t>12</t>
  </si>
  <si>
    <t>10</t>
  </si>
  <si>
    <t>17</t>
  </si>
  <si>
    <t>3</t>
  </si>
  <si>
    <t>5660</t>
  </si>
  <si>
    <t xml:space="preserve">Breezy Violet </t>
  </si>
  <si>
    <t>16</t>
  </si>
  <si>
    <t>14</t>
  </si>
  <si>
    <t>5</t>
  </si>
  <si>
    <t>2830</t>
  </si>
  <si>
    <t xml:space="preserve">Dark mango </t>
  </si>
  <si>
    <t>8</t>
  </si>
  <si>
    <t>6</t>
  </si>
  <si>
    <t>7.5</t>
  </si>
  <si>
    <t>8920</t>
  </si>
  <si>
    <t xml:space="preserve">Greyish green </t>
  </si>
  <si>
    <t>32</t>
  </si>
  <si>
    <t>29</t>
  </si>
  <si>
    <t>23</t>
  </si>
  <si>
    <t>27</t>
  </si>
  <si>
    <t>4370</t>
  </si>
  <si>
    <t xml:space="preserve">Sunset Pink </t>
  </si>
  <si>
    <t>33</t>
  </si>
  <si>
    <t>19</t>
  </si>
  <si>
    <t>Rain boots, Ankles</t>
  </si>
  <si>
    <t>5400039A</t>
  </si>
  <si>
    <t>9</t>
  </si>
  <si>
    <t>36</t>
  </si>
  <si>
    <t>49</t>
  </si>
  <si>
    <t>34</t>
  </si>
  <si>
    <t>37</t>
  </si>
  <si>
    <t>41</t>
  </si>
  <si>
    <t>30</t>
  </si>
  <si>
    <t>87</t>
  </si>
  <si>
    <t>88</t>
  </si>
  <si>
    <t>74</t>
  </si>
  <si>
    <t>38</t>
  </si>
  <si>
    <t>56</t>
  </si>
  <si>
    <t>3830</t>
  </si>
  <si>
    <t xml:space="preserve">Reima red </t>
  </si>
  <si>
    <t>47</t>
  </si>
  <si>
    <t>50</t>
  </si>
  <si>
    <t>35</t>
  </si>
  <si>
    <t>80</t>
  </si>
  <si>
    <t>89</t>
  </si>
  <si>
    <t>43</t>
  </si>
  <si>
    <t>31</t>
  </si>
  <si>
    <t>39</t>
  </si>
  <si>
    <t>48</t>
  </si>
  <si>
    <t>68</t>
  </si>
  <si>
    <t>2350</t>
  </si>
  <si>
    <t xml:space="preserve">Yellow </t>
  </si>
  <si>
    <t>99+</t>
  </si>
  <si>
    <t>93</t>
  </si>
  <si>
    <t>90</t>
  </si>
  <si>
    <t>42</t>
  </si>
  <si>
    <t>2 Kids</t>
  </si>
  <si>
    <t>ReimaTec barefoot shoes, Hyppii</t>
  </si>
  <si>
    <t>5400144A</t>
  </si>
  <si>
    <t>13</t>
  </si>
  <si>
    <t>1490</t>
  </si>
  <si>
    <t xml:space="preserve">Cinnamon brown </t>
  </si>
  <si>
    <t>39A0</t>
  </si>
  <si>
    <t xml:space="preserve">Cool Burgundy </t>
  </si>
  <si>
    <t>4</t>
  </si>
  <si>
    <t>ReimaTec barefoot shoes, Loikkii</t>
  </si>
  <si>
    <t>5400143A</t>
  </si>
  <si>
    <t>6980</t>
  </si>
  <si>
    <t xml:space="preserve">Navy </t>
  </si>
  <si>
    <t>ReimaTec barefoot shoes, Sankari</t>
  </si>
  <si>
    <t>5400160A</t>
  </si>
  <si>
    <t>9780</t>
  </si>
  <si>
    <t xml:space="preserve">Soft black </t>
  </si>
  <si>
    <t>3310</t>
  </si>
  <si>
    <t xml:space="preserve">Soft coral </t>
  </si>
  <si>
    <t>6900</t>
  </si>
  <si>
    <t xml:space="preserve">Twilight Blue </t>
  </si>
  <si>
    <t>ReimaTec barefoot shoes, Tallustelu</t>
  </si>
  <si>
    <t>5400137B</t>
  </si>
  <si>
    <t>67A0</t>
  </si>
  <si>
    <t xml:space="preserve">Blue Ocean </t>
  </si>
  <si>
    <t>40</t>
  </si>
  <si>
    <t>1 Toddler</t>
  </si>
  <si>
    <t>ReimaTec barefoot shoes, Tepastelu</t>
  </si>
  <si>
    <t>5400141A</t>
  </si>
  <si>
    <t>61</t>
  </si>
  <si>
    <t>58</t>
  </si>
  <si>
    <t>ReimaTec barefoot shoes, Viikari</t>
  </si>
  <si>
    <t>5400159A</t>
  </si>
  <si>
    <t>ReimaTec shoes, Hallava Quicklock</t>
  </si>
  <si>
    <t>5400164A</t>
  </si>
  <si>
    <t>5450</t>
  </si>
  <si>
    <t xml:space="preserve">Blooming Lilac </t>
  </si>
  <si>
    <t>4960</t>
  </si>
  <si>
    <t xml:space="preserve">Deep purple </t>
  </si>
  <si>
    <t xml:space="preserve">Earthy Beige </t>
  </si>
  <si>
    <t>ReimaTec shoes, Hallava</t>
  </si>
  <si>
    <t>5400147A</t>
  </si>
  <si>
    <t>9960</t>
  </si>
  <si>
    <t xml:space="preserve">Peat Grey </t>
  </si>
  <si>
    <t>8510</t>
  </si>
  <si>
    <t xml:space="preserve">Thyme green </t>
  </si>
  <si>
    <t>ReimaTec shoes, Hiipien</t>
  </si>
  <si>
    <t>5400018B</t>
  </si>
  <si>
    <t>ReimaTec shoes, Hiivin</t>
  </si>
  <si>
    <t>5400145A</t>
  </si>
  <si>
    <t>ReimaTec shoes, Kiirus</t>
  </si>
  <si>
    <t>5400006A</t>
  </si>
  <si>
    <t>4.5/5</t>
  </si>
  <si>
    <t>5.5</t>
  </si>
  <si>
    <t>11A0</t>
  </si>
  <si>
    <t xml:space="preserve">Peanut Brown </t>
  </si>
  <si>
    <t>ReimaTec shoes, Kiritin</t>
  </si>
  <si>
    <t>5400134A</t>
  </si>
  <si>
    <t>ReimaTec shoes, Passo 2.0</t>
  </si>
  <si>
    <t>5400010A</t>
  </si>
  <si>
    <t>999A</t>
  </si>
  <si>
    <t>ReimaTec shoes, Patter 2.0</t>
  </si>
  <si>
    <t>5400042A</t>
  </si>
  <si>
    <t>ReimaTec shoes, Qing</t>
  </si>
  <si>
    <t>5400026A</t>
  </si>
  <si>
    <t>ReimaTec shoes, Talves</t>
  </si>
  <si>
    <t>5400166A</t>
  </si>
  <si>
    <t>ReimaTec shoes, Talviuni</t>
  </si>
  <si>
    <t>5400165A</t>
  </si>
  <si>
    <t>ReimaTec shoes, Wetter 2.0</t>
  </si>
  <si>
    <t>5400013A</t>
  </si>
  <si>
    <t>ReimaTec winter boots, Hankinen</t>
  </si>
  <si>
    <t>5400031A</t>
  </si>
  <si>
    <t>395A</t>
  </si>
  <si>
    <t xml:space="preserve">Jam red </t>
  </si>
  <si>
    <t>698A</t>
  </si>
  <si>
    <t>970A</t>
  </si>
  <si>
    <t>ReimaTec winter boots, Laplander 2.0</t>
  </si>
  <si>
    <t>5400125A</t>
  </si>
  <si>
    <t>4500</t>
  </si>
  <si>
    <t xml:space="preserve">Grey Pink </t>
  </si>
  <si>
    <t>ReimaTec winter boots, Pyrytys</t>
  </si>
  <si>
    <t>5400030A</t>
  </si>
  <si>
    <t>ReimaTec winter boots, Quicker</t>
  </si>
  <si>
    <t>5400025A</t>
  </si>
  <si>
    <t>ReimaTec winter boots, Samojedi</t>
  </si>
  <si>
    <t>5400034A</t>
  </si>
  <si>
    <t>ReimaTec winter boots, Samooja</t>
  </si>
  <si>
    <t>5400035A</t>
  </si>
  <si>
    <t>4820</t>
  </si>
  <si>
    <t xml:space="preserve">Rosy Berry </t>
  </si>
  <si>
    <t>Sandals, Koralli</t>
  </si>
  <si>
    <t>5400070A</t>
  </si>
  <si>
    <t>4880</t>
  </si>
  <si>
    <t xml:space="preserve">Cherry Pink </t>
  </si>
  <si>
    <t>Sandals, Lomalla</t>
  </si>
  <si>
    <t>5400086A</t>
  </si>
  <si>
    <t>4010</t>
  </si>
  <si>
    <t xml:space="preserve">Pale rose </t>
  </si>
  <si>
    <t>Winter boots, Konkari</t>
  </si>
  <si>
    <t>5400148A</t>
  </si>
  <si>
    <t>Girls</t>
  </si>
  <si>
    <t>Winter boots, Muhvari</t>
  </si>
  <si>
    <t>5400149A</t>
  </si>
  <si>
    <t>Winter boots, Nefar</t>
  </si>
  <si>
    <t>5400024A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</si>
</sst>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Red]0"/>
    <numFmt numFmtId="165" formatCode="0.00;[Red]0.00"/>
    <numFmt numFmtId="166" formatCode="\$#,##0.00"/>
    <numFmt numFmtId="167" formatCode="yyyy/m/d"/>
  </numFmts>
  <fonts count="28">
    <font>
      <sz val="11"/>
      <name val="Calibri"/>
    </font>
    <font>
      <sz val="11"/>
      <color theme="1"/>
      <name val="Calibri"/>
      <family val="2"/>
      <scheme val="minor"/>
    </font>
    <font>
      <sz val="9"/>
      <name val="Arial"/>
      <family val="2"/>
    </font>
    <font>
      <b/>
      <sz val="9"/>
      <name val="Arial"/>
      <family val="2"/>
    </font>
    <font>
      <b/>
      <sz val="9"/>
      <name val="MS Sans Serif"/>
      <family val="2"/>
    </font>
    <font>
      <b/>
      <sz val="10"/>
      <name val="MS Sans Serif"/>
      <family val="2"/>
    </font>
    <font>
      <b/>
      <sz val="9"/>
      <color theme="0"/>
      <name val="Arial"/>
      <family val="2"/>
    </font>
    <font>
      <sz val="10"/>
      <name val="Calibri"/>
      <family val="2"/>
    </font>
    <font>
      <sz val="11"/>
      <color rgb="FF000000"/>
      <name val="Calibri"/>
      <family val="2"/>
    </font>
    <font>
      <sz val="11"/>
      <name val="Calibri"/>
      <family val="2"/>
    </font>
    <font>
      <sz val="11"/>
      <color rgb="FFFF0000"/>
      <name val="Calibri"/>
      <family val="2"/>
      <scheme val="minor"/>
    </font>
    <font>
      <b/>
      <sz val="11"/>
      <color theme="1"/>
      <name val="Calibri"/>
      <family val="2"/>
      <scheme val="minor"/>
    </font>
    <font>
      <b/>
      <sz val="16"/>
      <name val="Calibri"/>
      <family val="2"/>
      <scheme val="minor"/>
    </font>
    <font>
      <sz val="11"/>
      <name val="Calibri"/>
      <family val="2"/>
      <scheme val="minor"/>
    </font>
    <font>
      <sz val="9"/>
      <color theme="1"/>
      <name val="Arial"/>
      <family val="2"/>
    </font>
    <font>
      <b/>
      <sz val="16"/>
      <color theme="1"/>
      <name val="Calibri (Body)_x0000_"/>
    </font>
    <font>
      <i/>
      <sz val="14"/>
      <color theme="1"/>
      <name val="Calibri"/>
      <family val="2"/>
      <scheme val="minor"/>
    </font>
    <font>
      <b/>
      <sz val="14"/>
      <name val="Calibri"/>
      <family val="2"/>
      <scheme val="minor"/>
    </font>
    <font>
      <sz val="14"/>
      <name val="Calibri"/>
      <family val="2"/>
      <scheme val="minor"/>
    </font>
    <font>
      <b/>
      <sz val="16"/>
      <name val="Calibri"/>
      <family val="3"/>
      <scheme val="minor"/>
    </font>
    <font>
      <sz val="9"/>
      <color rgb="FFFFFFFF"/>
      <name val="Arial"/>
      <family val="2"/>
    </font>
    <font>
      <sz val="11"/>
      <color rgb="FF000000"/>
      <name val="Calibri"/>
      <family val="2"/>
      <scheme val="minor"/>
    </font>
    <font>
      <sz val="11"/>
      <color rgb="FFFF0000"/>
      <name val="Calibri"/>
      <family val="2"/>
      <scheme val="minor"/>
    </font>
    <font>
      <sz val="11"/>
      <color rgb="FF0000FF"/>
      <name val="Calibri"/>
      <family val="2"/>
      <scheme val="minor"/>
    </font>
    <font>
      <sz val="10"/>
      <name val="Calibri"/>
      <family val="2"/>
      <scheme val="minor"/>
    </font>
    <font>
      <b/>
      <sz val="11"/>
      <name val="Calibri"/>
      <family val="2"/>
      <scheme val="minor"/>
    </font>
    <font>
      <i/>
      <sz val="14"/>
      <name val="Calibri"/>
      <family val="2"/>
      <scheme val="minor"/>
    </font>
    <font>
      <b/>
      <sz val="14"/>
      <name val="Calibri"/>
      <family val="3"/>
      <charset val="134"/>
      <scheme val="minor"/>
    </font>
  </fonts>
  <fills count="17">
    <fill>
      <patternFill patternType="none"/>
    </fill>
    <fill>
      <patternFill patternType="gray125"/>
    </fill>
    <fill>
      <patternFill patternType="solid">
        <fgColor theme="0" tint="-0.14996795556505021"/>
        <bgColor indexed="64"/>
      </patternFill>
    </fill>
    <fill>
      <patternFill patternType="solid">
        <fgColor theme="1"/>
        <bgColor indexed="64"/>
      </patternFill>
    </fill>
    <fill>
      <patternFill patternType="solid">
        <fgColor theme="0"/>
        <bgColor indexed="64"/>
      </patternFill>
    </fill>
    <fill>
      <patternFill patternType="solid">
        <fgColor indexed="22"/>
      </patternFill>
    </fill>
    <fill>
      <patternFill patternType="solid">
        <fgColor theme="0" tint="-4.9989318521683403E-2"/>
        <bgColor indexed="64"/>
      </patternFill>
    </fill>
    <fill>
      <patternFill patternType="solid">
        <fgColor rgb="FFFFFFFF"/>
      </patternFill>
    </fill>
    <fill>
      <patternFill patternType="solid">
        <fgColor rgb="FF000000"/>
      </patternFill>
    </fill>
    <fill>
      <patternFill patternType="solid">
        <fgColor rgb="FFD3D3D3"/>
      </patternFill>
    </fill>
    <fill>
      <patternFill patternType="solid">
        <fgColor rgb="FFD3D3D3"/>
      </patternFill>
    </fill>
    <fill>
      <patternFill patternType="solid">
        <fgColor rgb="FF00FF00"/>
      </patternFill>
    </fill>
    <fill>
      <patternFill patternType="solid">
        <fgColor rgb="FF808080"/>
      </patternFill>
    </fill>
    <fill>
      <patternFill patternType="solid">
        <fgColor rgb="FFFFFF00"/>
      </patternFill>
    </fill>
    <fill>
      <patternFill patternType="solid">
        <fgColor rgb="FFFF0000"/>
      </patternFill>
    </fill>
    <fill>
      <patternFill patternType="solid">
        <fgColor rgb="FFF5F5F5"/>
      </patternFill>
    </fill>
    <fill>
      <patternFill patternType="solid">
        <fgColor rgb="FFFFFFFF"/>
      </patternFill>
    </fill>
  </fills>
  <borders count="18">
    <border>
      <left/>
      <right/>
      <top/>
      <bottom/>
      <diagonal/>
    </border>
    <border>
      <left style="thin">
        <color indexed="8"/>
      </left>
      <right/>
      <top style="thin">
        <color indexed="8"/>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diagonal/>
    </border>
    <border>
      <left/>
      <right/>
      <top/>
      <bottom/>
      <diagonal/>
    </border>
    <border>
      <left/>
      <right/>
      <top/>
      <bottom/>
      <diagonal/>
    </border>
    <border>
      <left style="thin">
        <color rgb="FFD3D3D3"/>
      </left>
      <right style="thin">
        <color rgb="FFD3D3D3"/>
      </right>
      <top style="thin">
        <color rgb="FFD3D3D3"/>
      </top>
      <bottom style="thin">
        <color rgb="FFD3D3D3"/>
      </bottom>
      <diagonal/>
    </border>
    <border>
      <left/>
      <right/>
      <top/>
      <bottom style="thin">
        <color rgb="FF808080"/>
      </bottom>
      <diagonal/>
    </border>
    <border>
      <left style="thin">
        <color rgb="FFD3D3D3"/>
      </left>
      <right/>
      <top style="thin">
        <color rgb="FFD3D3D3"/>
      </top>
      <bottom style="thin">
        <color rgb="FF808080"/>
      </bottom>
      <diagonal/>
    </border>
    <border>
      <left/>
      <right style="thin">
        <color rgb="FFD3D3D3"/>
      </right>
      <top style="thin">
        <color rgb="FFD3D3D3"/>
      </top>
      <bottom style="thin">
        <color rgb="FF808080"/>
      </bottom>
      <diagonal/>
    </border>
    <border>
      <left/>
      <right/>
      <top style="thin">
        <color auto="1"/>
      </top>
      <bottom/>
      <diagonal/>
    </border>
    <border>
      <left/>
      <right/>
      <top style="thin">
        <color rgb="FF808080"/>
      </top>
      <bottom style="thin">
        <color rgb="FF80808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s>
  <cellStyleXfs count="1">
    <xf numFmtId="0" fontId="0" fillId="0" borderId="0"/>
  </cellStyleXfs>
  <cellXfs count="108">
    <xf numFmtId="0" fontId="0" fillId="0" borderId="0" xfId="0"/>
    <xf numFmtId="49" fontId="2" fillId="0" borderId="0" xfId="0" applyNumberFormat="1" applyFont="1"/>
    <xf numFmtId="1" fontId="2" fillId="0" borderId="0" xfId="0" applyNumberFormat="1" applyFont="1"/>
    <xf numFmtId="4" fontId="2" fillId="0" borderId="0" xfId="0" applyNumberFormat="1" applyFont="1"/>
    <xf numFmtId="165" fontId="2" fillId="0" borderId="0" xfId="0" applyNumberFormat="1" applyFont="1"/>
    <xf numFmtId="49" fontId="3" fillId="0" borderId="0" xfId="0" applyNumberFormat="1" applyFont="1"/>
    <xf numFmtId="0" fontId="4" fillId="0" borderId="0" xfId="0" applyFont="1"/>
    <xf numFmtId="0" fontId="5" fillId="0" borderId="0" xfId="0" applyFont="1"/>
    <xf numFmtId="49" fontId="6" fillId="3" borderId="1" xfId="0" applyNumberFormat="1" applyFont="1" applyFill="1" applyBorder="1" applyAlignment="1">
      <alignment wrapText="1"/>
    </xf>
    <xf numFmtId="164" fontId="2" fillId="0" borderId="0" xfId="0" applyNumberFormat="1" applyFont="1"/>
    <xf numFmtId="0" fontId="7" fillId="5" borderId="0" xfId="0" applyFont="1" applyFill="1"/>
    <xf numFmtId="49" fontId="8" fillId="0" borderId="0" xfId="0" applyNumberFormat="1" applyFont="1"/>
    <xf numFmtId="49" fontId="0" fillId="0" borderId="0" xfId="0" applyNumberFormat="1"/>
    <xf numFmtId="49" fontId="13" fillId="0" borderId="0" xfId="0" applyNumberFormat="1" applyFont="1" applyAlignment="1">
      <alignment horizontal="left" vertical="center"/>
    </xf>
    <xf numFmtId="0" fontId="9" fillId="0" borderId="0" xfId="0" applyFont="1"/>
    <xf numFmtId="0" fontId="11" fillId="4" borderId="0" xfId="0" applyFont="1" applyFill="1" applyAlignment="1">
      <alignment horizontal="left" vertical="center"/>
    </xf>
    <xf numFmtId="0" fontId="1" fillId="4" borderId="0" xfId="0" applyFont="1" applyFill="1" applyAlignment="1">
      <alignment horizontal="left" vertical="center"/>
    </xf>
    <xf numFmtId="49" fontId="13" fillId="0" borderId="0" xfId="0" applyNumberFormat="1" applyFont="1" applyAlignment="1">
      <alignment horizontal="right" vertical="center"/>
    </xf>
    <xf numFmtId="49" fontId="10" fillId="0" borderId="0" xfId="0" applyNumberFormat="1" applyFont="1" applyAlignment="1">
      <alignment horizontal="left" vertical="center"/>
    </xf>
    <xf numFmtId="49" fontId="13" fillId="2" borderId="0" xfId="0" applyNumberFormat="1" applyFont="1" applyFill="1" applyAlignment="1" applyProtection="1">
      <alignment horizontal="left" vertical="center"/>
      <protection locked="0"/>
    </xf>
    <xf numFmtId="49" fontId="13" fillId="0" borderId="0" xfId="0" applyNumberFormat="1" applyFont="1" applyAlignment="1" applyProtection="1">
      <alignment horizontal="right" vertical="center"/>
      <protection locked="0"/>
    </xf>
    <xf numFmtId="0" fontId="13" fillId="0" borderId="0" xfId="0" applyFont="1" applyAlignment="1">
      <alignment horizontal="right" vertical="center"/>
    </xf>
    <xf numFmtId="49" fontId="13" fillId="2" borderId="0" xfId="0" applyNumberFormat="1" applyFont="1" applyFill="1" applyAlignment="1" applyProtection="1">
      <alignment horizontal="right" vertical="center"/>
      <protection locked="0"/>
    </xf>
    <xf numFmtId="49" fontId="13" fillId="4" borderId="0" xfId="0" applyNumberFormat="1" applyFont="1" applyFill="1" applyAlignment="1">
      <alignment horizontal="right" vertical="center"/>
    </xf>
    <xf numFmtId="49" fontId="13" fillId="4" borderId="0" xfId="0" applyNumberFormat="1" applyFont="1" applyFill="1" applyAlignment="1" applyProtection="1">
      <alignment horizontal="right" vertical="center"/>
      <protection locked="0"/>
    </xf>
    <xf numFmtId="49" fontId="10" fillId="4" borderId="0" xfId="0" applyNumberFormat="1" applyFont="1" applyFill="1" applyAlignment="1">
      <alignment horizontal="right" vertical="center"/>
    </xf>
    <xf numFmtId="0" fontId="14" fillId="0" borderId="0" xfId="0" applyFont="1"/>
    <xf numFmtId="0" fontId="15" fillId="0" borderId="0" xfId="0" applyFont="1"/>
    <xf numFmtId="0" fontId="16" fillId="0" borderId="0" xfId="0" applyFont="1" applyAlignment="1">
      <alignment vertical="top"/>
    </xf>
    <xf numFmtId="0" fontId="17" fillId="0" borderId="0" xfId="0" applyFont="1" applyAlignment="1" applyProtection="1">
      <alignment vertical="center" wrapText="1"/>
      <protection locked="0"/>
    </xf>
    <xf numFmtId="0" fontId="19" fillId="0" borderId="0" xfId="0" applyFont="1" applyAlignment="1">
      <alignment vertical="center" wrapText="1"/>
    </xf>
    <xf numFmtId="0" fontId="17" fillId="0" borderId="0" xfId="0" applyFont="1" applyAlignment="1" applyProtection="1">
      <alignment vertical="center"/>
      <protection locked="0"/>
    </xf>
    <xf numFmtId="0" fontId="17" fillId="0" borderId="0" xfId="0" applyFont="1" applyProtection="1">
      <protection locked="0"/>
    </xf>
    <xf numFmtId="0" fontId="18" fillId="0" borderId="0" xfId="0" applyFont="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4" fillId="7" borderId="0" xfId="0" applyFont="1" applyFill="1" applyAlignment="1">
      <alignment horizontal="left" vertical="top" wrapText="1"/>
    </xf>
    <xf numFmtId="0" fontId="14" fillId="0" borderId="0" xfId="0" applyFont="1" applyAlignment="1">
      <alignment vertical="center"/>
    </xf>
    <xf numFmtId="3" fontId="20" fillId="0" borderId="0" xfId="0" applyNumberFormat="1" applyFont="1"/>
    <xf numFmtId="49" fontId="2" fillId="8" borderId="7" xfId="0" applyNumberFormat="1" applyFont="1" applyFill="1" applyBorder="1" applyAlignment="1">
      <alignment vertical="center"/>
    </xf>
    <xf numFmtId="49" fontId="2" fillId="8" borderId="8" xfId="0" applyNumberFormat="1" applyFont="1" applyFill="1" applyBorder="1" applyAlignment="1">
      <alignment vertical="center"/>
    </xf>
    <xf numFmtId="4" fontId="2" fillId="8" borderId="9" xfId="0" applyNumberFormat="1" applyFont="1" applyFill="1" applyBorder="1" applyAlignment="1">
      <alignment vertical="center"/>
    </xf>
    <xf numFmtId="164" fontId="2" fillId="8" borderId="7" xfId="0" applyNumberFormat="1" applyFont="1" applyFill="1" applyBorder="1" applyAlignment="1">
      <alignment vertical="center"/>
    </xf>
    <xf numFmtId="164" fontId="2" fillId="8" borderId="8" xfId="0" applyNumberFormat="1" applyFont="1" applyFill="1" applyBorder="1" applyAlignment="1">
      <alignment vertical="center"/>
    </xf>
    <xf numFmtId="4" fontId="2" fillId="8" borderId="8" xfId="0" applyNumberFormat="1" applyFont="1" applyFill="1" applyBorder="1" applyAlignment="1">
      <alignment vertical="center"/>
    </xf>
    <xf numFmtId="49" fontId="2" fillId="8" borderId="9" xfId="0" applyNumberFormat="1" applyFont="1" applyFill="1" applyBorder="1" applyAlignment="1">
      <alignment vertical="center"/>
    </xf>
    <xf numFmtId="49" fontId="20" fillId="8" borderId="8" xfId="0" applyNumberFormat="1" applyFont="1" applyFill="1" applyBorder="1" applyAlignment="1">
      <alignment vertical="center"/>
    </xf>
    <xf numFmtId="49" fontId="2" fillId="9" borderId="7" xfId="0" applyNumberFormat="1" applyFont="1" applyFill="1" applyBorder="1" applyAlignment="1">
      <alignment vertical="center"/>
    </xf>
    <xf numFmtId="49" fontId="2" fillId="9" borderId="8" xfId="0" applyNumberFormat="1" applyFont="1" applyFill="1" applyBorder="1" applyAlignment="1">
      <alignment vertical="center"/>
    </xf>
    <xf numFmtId="0" fontId="7" fillId="10" borderId="8" xfId="0" applyFont="1" applyFill="1" applyBorder="1" applyAlignment="1">
      <alignment vertical="center"/>
    </xf>
    <xf numFmtId="0" fontId="7" fillId="10" borderId="9" xfId="0" applyFont="1" applyFill="1" applyBorder="1" applyAlignment="1">
      <alignment vertical="center"/>
    </xf>
    <xf numFmtId="49" fontId="7" fillId="10" borderId="7" xfId="0" applyNumberFormat="1" applyFont="1" applyFill="1" applyBorder="1" applyAlignment="1">
      <alignment vertical="center"/>
    </xf>
    <xf numFmtId="164" fontId="2" fillId="9" borderId="8" xfId="0" applyNumberFormat="1" applyFont="1" applyFill="1" applyBorder="1" applyAlignment="1">
      <alignment vertical="center"/>
    </xf>
    <xf numFmtId="4" fontId="2" fillId="9" borderId="8" xfId="0" applyNumberFormat="1" applyFont="1" applyFill="1" applyBorder="1" applyAlignment="1">
      <alignment vertical="center"/>
    </xf>
    <xf numFmtId="49" fontId="2" fillId="9" borderId="9" xfId="0" applyNumberFormat="1" applyFont="1" applyFill="1" applyBorder="1" applyAlignment="1">
      <alignment vertical="center"/>
    </xf>
    <xf numFmtId="49" fontId="20" fillId="0" borderId="0" xfId="0" applyNumberFormat="1" applyFont="1"/>
    <xf numFmtId="49" fontId="2" fillId="0" borderId="11" xfId="0" applyNumberFormat="1" applyFont="1" applyBorder="1" applyAlignment="1">
      <alignment vertical="center"/>
    </xf>
    <xf numFmtId="14" fontId="20" fillId="0" borderId="0" xfId="0" applyNumberFormat="1" applyFont="1" applyAlignment="1">
      <alignment horizontal="right"/>
    </xf>
    <xf numFmtId="14" fontId="2" fillId="0" borderId="11" xfId="0" applyNumberFormat="1" applyFont="1" applyBorder="1" applyAlignment="1">
      <alignment horizontal="right" vertical="center"/>
    </xf>
    <xf numFmtId="164" fontId="2" fillId="9" borderId="10" xfId="0" applyNumberFormat="1" applyFont="1" applyFill="1" applyBorder="1" applyAlignment="1">
      <alignment vertical="center"/>
    </xf>
    <xf numFmtId="164" fontId="2" fillId="9" borderId="10" xfId="0" applyNumberFormat="1" applyFont="1" applyFill="1" applyBorder="1" applyAlignment="1">
      <alignment horizontal="center" vertical="center"/>
    </xf>
    <xf numFmtId="164" fontId="2" fillId="11" borderId="10" xfId="0" applyNumberFormat="1" applyFont="1" applyFill="1" applyBorder="1" applyAlignment="1">
      <alignment vertical="center"/>
    </xf>
    <xf numFmtId="4" fontId="2" fillId="9" borderId="10" xfId="0" applyNumberFormat="1" applyFont="1" applyFill="1" applyBorder="1" applyAlignment="1">
      <alignment vertical="center"/>
    </xf>
    <xf numFmtId="4" fontId="2" fillId="9" borderId="10" xfId="0" applyNumberFormat="1" applyFont="1" applyFill="1" applyBorder="1" applyAlignment="1">
      <alignment horizontal="center" vertical="center"/>
    </xf>
    <xf numFmtId="4" fontId="2" fillId="11" borderId="10" xfId="0" applyNumberFormat="1" applyFont="1" applyFill="1" applyBorder="1" applyAlignment="1">
      <alignment vertical="center"/>
    </xf>
    <xf numFmtId="49" fontId="2" fillId="9" borderId="10" xfId="0" applyNumberFormat="1" applyFont="1" applyFill="1" applyBorder="1" applyAlignment="1">
      <alignment vertical="center"/>
    </xf>
    <xf numFmtId="49" fontId="2" fillId="9" borderId="10" xfId="0" applyNumberFormat="1" applyFont="1" applyFill="1" applyBorder="1" applyAlignment="1">
      <alignment horizontal="center" vertical="center"/>
    </xf>
    <xf numFmtId="49" fontId="2" fillId="11" borderId="10" xfId="0" applyNumberFormat="1" applyFont="1" applyFill="1" applyBorder="1" applyAlignment="1">
      <alignment vertical="center"/>
    </xf>
    <xf numFmtId="49" fontId="2" fillId="12" borderId="0" xfId="0" applyNumberFormat="1" applyFont="1" applyFill="1"/>
    <xf numFmtId="3" fontId="2" fillId="0" borderId="11" xfId="0" applyNumberFormat="1" applyFont="1" applyBorder="1" applyAlignment="1">
      <alignment vertical="center"/>
    </xf>
    <xf numFmtId="4" fontId="2" fillId="0" borderId="11" xfId="0" applyNumberFormat="1" applyFont="1" applyBorder="1" applyAlignment="1">
      <alignment vertical="center"/>
    </xf>
    <xf numFmtId="49" fontId="2" fillId="13" borderId="10" xfId="0" applyNumberFormat="1" applyFont="1" applyFill="1" applyBorder="1" applyAlignment="1">
      <alignment vertical="center"/>
    </xf>
    <xf numFmtId="49" fontId="2" fillId="14" borderId="10" xfId="0" applyNumberFormat="1" applyFont="1" applyFill="1" applyBorder="1" applyAlignment="1">
      <alignment vertical="center"/>
    </xf>
    <xf numFmtId="164" fontId="2" fillId="13" borderId="10" xfId="0" applyNumberFormat="1" applyFont="1" applyFill="1" applyBorder="1" applyAlignment="1">
      <alignment vertical="center"/>
    </xf>
    <xf numFmtId="4" fontId="2" fillId="13" borderId="10" xfId="0" applyNumberFormat="1" applyFont="1" applyFill="1" applyBorder="1" applyAlignment="1">
      <alignment vertical="center"/>
    </xf>
    <xf numFmtId="164" fontId="2" fillId="14" borderId="10" xfId="0" applyNumberFormat="1" applyFont="1" applyFill="1" applyBorder="1" applyAlignment="1">
      <alignment vertical="center"/>
    </xf>
    <xf numFmtId="4" fontId="2" fillId="14" borderId="10" xfId="0" applyNumberFormat="1" applyFont="1" applyFill="1" applyBorder="1" applyAlignment="1">
      <alignment vertical="center"/>
    </xf>
    <xf numFmtId="3" fontId="20" fillId="8" borderId="7" xfId="0" applyNumberFormat="1" applyFont="1" applyFill="1" applyBorder="1" applyAlignment="1">
      <alignment vertical="center"/>
    </xf>
    <xf numFmtId="166" fontId="20" fillId="8" borderId="9" xfId="0" applyNumberFormat="1" applyFont="1" applyFill="1" applyBorder="1" applyAlignment="1">
      <alignment vertical="center"/>
    </xf>
    <xf numFmtId="167" fontId="0" fillId="0" borderId="0" xfId="0" applyNumberFormat="1"/>
    <xf numFmtId="3" fontId="0" fillId="0" borderId="0" xfId="0" applyNumberFormat="1"/>
    <xf numFmtId="49" fontId="22" fillId="0" borderId="0" xfId="0" applyNumberFormat="1" applyFont="1" applyAlignment="1">
      <alignment horizontal="left" vertical="center" indent="2"/>
    </xf>
    <xf numFmtId="14" fontId="23" fillId="0" borderId="10" xfId="0" applyNumberFormat="1" applyFont="1" applyBorder="1" applyAlignment="1" applyProtection="1">
      <alignment horizontal="center" vertical="center"/>
      <protection locked="0"/>
    </xf>
    <xf numFmtId="49" fontId="13" fillId="9" borderId="0" xfId="0" applyNumberFormat="1" applyFont="1" applyFill="1" applyAlignment="1">
      <alignment horizontal="left" vertical="center"/>
    </xf>
    <xf numFmtId="49" fontId="24" fillId="9" borderId="0" xfId="0" applyNumberFormat="1" applyFont="1" applyFill="1" applyAlignment="1">
      <alignment horizontal="right" vertical="center"/>
    </xf>
    <xf numFmtId="49" fontId="13" fillId="15" borderId="0" xfId="0" applyNumberFormat="1" applyFont="1" applyFill="1" applyAlignment="1">
      <alignment horizontal="left" vertical="center"/>
    </xf>
    <xf numFmtId="3" fontId="13" fillId="16" borderId="0" xfId="0" applyNumberFormat="1" applyFont="1" applyFill="1" applyAlignment="1">
      <alignment horizontal="right" vertical="center"/>
    </xf>
    <xf numFmtId="166" fontId="13" fillId="16" borderId="0" xfId="0" applyNumberFormat="1" applyFont="1" applyFill="1" applyAlignment="1">
      <alignment horizontal="right" vertical="center"/>
    </xf>
    <xf numFmtId="49" fontId="25" fillId="9" borderId="14" xfId="0" applyNumberFormat="1" applyFont="1" applyFill="1" applyBorder="1" applyAlignment="1">
      <alignment horizontal="left" vertical="center"/>
    </xf>
    <xf numFmtId="3" fontId="25" fillId="9" borderId="14" xfId="0" applyNumberFormat="1" applyFont="1" applyFill="1" applyBorder="1" applyAlignment="1">
      <alignment horizontal="right" vertical="center"/>
    </xf>
    <xf numFmtId="166" fontId="25" fillId="9" borderId="14" xfId="0" applyNumberFormat="1" applyFont="1" applyFill="1" applyBorder="1" applyAlignment="1">
      <alignment horizontal="right" vertical="center"/>
    </xf>
    <xf numFmtId="49" fontId="13" fillId="6" borderId="5" xfId="0" applyNumberFormat="1" applyFont="1" applyFill="1" applyBorder="1" applyAlignment="1" applyProtection="1">
      <alignment horizontal="center" vertical="center"/>
      <protection locked="0"/>
    </xf>
    <xf numFmtId="49" fontId="13" fillId="6" borderId="6"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49" fontId="13" fillId="4" borderId="2" xfId="0" applyNumberFormat="1" applyFont="1" applyFill="1" applyBorder="1" applyAlignment="1" applyProtection="1">
      <alignment horizontal="center" vertical="center"/>
      <protection locked="0"/>
    </xf>
    <xf numFmtId="49" fontId="13" fillId="4" borderId="3" xfId="0" applyNumberFormat="1" applyFont="1" applyFill="1" applyBorder="1" applyAlignment="1" applyProtection="1">
      <alignment horizontal="center" vertical="center"/>
      <protection locked="0"/>
    </xf>
    <xf numFmtId="49" fontId="13" fillId="4" borderId="4" xfId="0" applyNumberFormat="1" applyFont="1" applyFill="1" applyBorder="1" applyAlignment="1" applyProtection="1">
      <alignment horizontal="center" vertical="center"/>
      <protection locked="0"/>
    </xf>
    <xf numFmtId="49" fontId="21" fillId="4" borderId="16" xfId="0" applyNumberFormat="1" applyFont="1" applyFill="1" applyBorder="1" applyAlignment="1" applyProtection="1">
      <alignment horizontal="left" vertical="center"/>
      <protection locked="0"/>
    </xf>
    <xf numFmtId="0" fontId="21" fillId="4" borderId="15" xfId="0" applyFont="1" applyFill="1" applyBorder="1" applyAlignment="1" applyProtection="1">
      <alignment horizontal="left" vertical="center"/>
      <protection locked="0"/>
    </xf>
    <xf numFmtId="0" fontId="21" fillId="4" borderId="17" xfId="0" applyFont="1" applyFill="1" applyBorder="1" applyAlignment="1" applyProtection="1">
      <alignment horizontal="left" vertical="center"/>
      <protection locked="0"/>
    </xf>
    <xf numFmtId="49" fontId="2" fillId="0" borderId="0" xfId="0" applyNumberFormat="1" applyFont="1"/>
    <xf numFmtId="49" fontId="2" fillId="12" borderId="0" xfId="0" applyNumberFormat="1" applyFont="1" applyFill="1"/>
    <xf numFmtId="3" fontId="2" fillId="0" borderId="12" xfId="0" applyNumberFormat="1" applyFont="1" applyBorder="1" applyAlignment="1" applyProtection="1">
      <alignment horizontal="center" vertical="center"/>
      <protection locked="0"/>
    </xf>
    <xf numFmtId="3" fontId="2" fillId="0" borderId="13" xfId="0" applyNumberFormat="1" applyFont="1" applyBorder="1" applyAlignment="1" applyProtection="1">
      <alignment horizontal="center" vertical="center"/>
      <protection locked="0"/>
    </xf>
    <xf numFmtId="3" fontId="2" fillId="9" borderId="12" xfId="0" applyNumberFormat="1" applyFont="1" applyFill="1" applyBorder="1" applyAlignment="1">
      <alignment horizontal="center" vertical="center"/>
    </xf>
    <xf numFmtId="3" fontId="2" fillId="9" borderId="13"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6" Type="http://schemas.openxmlformats.org/officeDocument/2006/relationships/image" Target="../media/image27.png"/><Relationship Id="rId21" Type="http://schemas.openxmlformats.org/officeDocument/2006/relationships/image" Target="../media/image22.png"/><Relationship Id="rId42" Type="http://schemas.openxmlformats.org/officeDocument/2006/relationships/image" Target="../media/image43.png"/><Relationship Id="rId47" Type="http://schemas.openxmlformats.org/officeDocument/2006/relationships/image" Target="../media/image48.png"/><Relationship Id="rId63" Type="http://schemas.openxmlformats.org/officeDocument/2006/relationships/image" Target="../media/image64.png"/><Relationship Id="rId68" Type="http://schemas.openxmlformats.org/officeDocument/2006/relationships/image" Target="../media/image69.png"/><Relationship Id="rId84" Type="http://schemas.openxmlformats.org/officeDocument/2006/relationships/image" Target="../media/image85.png"/><Relationship Id="rId89" Type="http://schemas.openxmlformats.org/officeDocument/2006/relationships/image" Target="../media/image90.png"/><Relationship Id="rId16" Type="http://schemas.openxmlformats.org/officeDocument/2006/relationships/image" Target="../media/image17.png"/><Relationship Id="rId11" Type="http://schemas.openxmlformats.org/officeDocument/2006/relationships/image" Target="../media/image12.png"/><Relationship Id="rId32" Type="http://schemas.openxmlformats.org/officeDocument/2006/relationships/image" Target="../media/image33.png"/><Relationship Id="rId37" Type="http://schemas.openxmlformats.org/officeDocument/2006/relationships/image" Target="../media/image38.png"/><Relationship Id="rId53" Type="http://schemas.openxmlformats.org/officeDocument/2006/relationships/image" Target="../media/image54.png"/><Relationship Id="rId58" Type="http://schemas.openxmlformats.org/officeDocument/2006/relationships/image" Target="../media/image59.png"/><Relationship Id="rId74" Type="http://schemas.openxmlformats.org/officeDocument/2006/relationships/image" Target="../media/image75.png"/><Relationship Id="rId79" Type="http://schemas.openxmlformats.org/officeDocument/2006/relationships/image" Target="../media/image80.png"/><Relationship Id="rId5" Type="http://schemas.openxmlformats.org/officeDocument/2006/relationships/image" Target="../media/image6.png"/><Relationship Id="rId90" Type="http://schemas.openxmlformats.org/officeDocument/2006/relationships/image" Target="../media/image91.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png"/><Relationship Id="rId43" Type="http://schemas.openxmlformats.org/officeDocument/2006/relationships/image" Target="../media/image44.png"/><Relationship Id="rId48" Type="http://schemas.openxmlformats.org/officeDocument/2006/relationships/image" Target="../media/image49.png"/><Relationship Id="rId56" Type="http://schemas.openxmlformats.org/officeDocument/2006/relationships/image" Target="../media/image57.png"/><Relationship Id="rId64" Type="http://schemas.openxmlformats.org/officeDocument/2006/relationships/image" Target="../media/image65.png"/><Relationship Id="rId69" Type="http://schemas.openxmlformats.org/officeDocument/2006/relationships/image" Target="../media/image70.png"/><Relationship Id="rId77" Type="http://schemas.openxmlformats.org/officeDocument/2006/relationships/image" Target="../media/image78.png"/><Relationship Id="rId8" Type="http://schemas.openxmlformats.org/officeDocument/2006/relationships/image" Target="../media/image9.png"/><Relationship Id="rId51" Type="http://schemas.openxmlformats.org/officeDocument/2006/relationships/image" Target="../media/image52.png"/><Relationship Id="rId72" Type="http://schemas.openxmlformats.org/officeDocument/2006/relationships/image" Target="../media/image73.png"/><Relationship Id="rId80" Type="http://schemas.openxmlformats.org/officeDocument/2006/relationships/image" Target="../media/image81.png"/><Relationship Id="rId85" Type="http://schemas.openxmlformats.org/officeDocument/2006/relationships/image" Target="../media/image86.png"/><Relationship Id="rId3" Type="http://schemas.openxmlformats.org/officeDocument/2006/relationships/image" Target="../media/image4.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png"/><Relationship Id="rId38" Type="http://schemas.openxmlformats.org/officeDocument/2006/relationships/image" Target="../media/image39.png"/><Relationship Id="rId46" Type="http://schemas.openxmlformats.org/officeDocument/2006/relationships/image" Target="../media/image47.png"/><Relationship Id="rId59" Type="http://schemas.openxmlformats.org/officeDocument/2006/relationships/image" Target="../media/image60.png"/><Relationship Id="rId67" Type="http://schemas.openxmlformats.org/officeDocument/2006/relationships/image" Target="../media/image68.png"/><Relationship Id="rId20" Type="http://schemas.openxmlformats.org/officeDocument/2006/relationships/image" Target="../media/image21.png"/><Relationship Id="rId41" Type="http://schemas.openxmlformats.org/officeDocument/2006/relationships/image" Target="../media/image42.png"/><Relationship Id="rId54" Type="http://schemas.openxmlformats.org/officeDocument/2006/relationships/image" Target="../media/image55.png"/><Relationship Id="rId62" Type="http://schemas.openxmlformats.org/officeDocument/2006/relationships/image" Target="../media/image63.png"/><Relationship Id="rId70" Type="http://schemas.openxmlformats.org/officeDocument/2006/relationships/image" Target="../media/image71.png"/><Relationship Id="rId75" Type="http://schemas.openxmlformats.org/officeDocument/2006/relationships/image" Target="../media/image76.png"/><Relationship Id="rId83" Type="http://schemas.openxmlformats.org/officeDocument/2006/relationships/image" Target="../media/image84.png"/><Relationship Id="rId88" Type="http://schemas.openxmlformats.org/officeDocument/2006/relationships/image" Target="../media/image89.png"/><Relationship Id="rId1" Type="http://schemas.openxmlformats.org/officeDocument/2006/relationships/image" Target="../media/image2.png"/><Relationship Id="rId6" Type="http://schemas.openxmlformats.org/officeDocument/2006/relationships/image" Target="../media/image7.png"/><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36" Type="http://schemas.openxmlformats.org/officeDocument/2006/relationships/image" Target="../media/image37.png"/><Relationship Id="rId49" Type="http://schemas.openxmlformats.org/officeDocument/2006/relationships/image" Target="../media/image50.png"/><Relationship Id="rId57" Type="http://schemas.openxmlformats.org/officeDocument/2006/relationships/image" Target="../media/image58.png"/><Relationship Id="rId10" Type="http://schemas.openxmlformats.org/officeDocument/2006/relationships/image" Target="../media/image11.png"/><Relationship Id="rId31" Type="http://schemas.openxmlformats.org/officeDocument/2006/relationships/image" Target="../media/image32.png"/><Relationship Id="rId44" Type="http://schemas.openxmlformats.org/officeDocument/2006/relationships/image" Target="../media/image45.png"/><Relationship Id="rId52" Type="http://schemas.openxmlformats.org/officeDocument/2006/relationships/image" Target="../media/image53.png"/><Relationship Id="rId60" Type="http://schemas.openxmlformats.org/officeDocument/2006/relationships/image" Target="../media/image61.png"/><Relationship Id="rId65" Type="http://schemas.openxmlformats.org/officeDocument/2006/relationships/image" Target="../media/image66.png"/><Relationship Id="rId73" Type="http://schemas.openxmlformats.org/officeDocument/2006/relationships/image" Target="../media/image74.png"/><Relationship Id="rId78" Type="http://schemas.openxmlformats.org/officeDocument/2006/relationships/image" Target="../media/image79.png"/><Relationship Id="rId81" Type="http://schemas.openxmlformats.org/officeDocument/2006/relationships/image" Target="../media/image82.png"/><Relationship Id="rId86" Type="http://schemas.openxmlformats.org/officeDocument/2006/relationships/image" Target="../media/image87.png"/><Relationship Id="rId4" Type="http://schemas.openxmlformats.org/officeDocument/2006/relationships/image" Target="../media/image5.png"/><Relationship Id="rId9" Type="http://schemas.openxmlformats.org/officeDocument/2006/relationships/image" Target="../media/image10.png"/><Relationship Id="rId13" Type="http://schemas.openxmlformats.org/officeDocument/2006/relationships/image" Target="../media/image14.png"/><Relationship Id="rId18" Type="http://schemas.openxmlformats.org/officeDocument/2006/relationships/image" Target="../media/image19.png"/><Relationship Id="rId39" Type="http://schemas.openxmlformats.org/officeDocument/2006/relationships/image" Target="../media/image40.png"/><Relationship Id="rId34" Type="http://schemas.openxmlformats.org/officeDocument/2006/relationships/image" Target="../media/image35.png"/><Relationship Id="rId50" Type="http://schemas.openxmlformats.org/officeDocument/2006/relationships/image" Target="../media/image51.png"/><Relationship Id="rId55" Type="http://schemas.openxmlformats.org/officeDocument/2006/relationships/image" Target="../media/image56.png"/><Relationship Id="rId76" Type="http://schemas.openxmlformats.org/officeDocument/2006/relationships/image" Target="../media/image77.png"/><Relationship Id="rId7" Type="http://schemas.openxmlformats.org/officeDocument/2006/relationships/image" Target="../media/image8.png"/><Relationship Id="rId71" Type="http://schemas.openxmlformats.org/officeDocument/2006/relationships/image" Target="../media/image72.png"/><Relationship Id="rId2" Type="http://schemas.openxmlformats.org/officeDocument/2006/relationships/image" Target="../media/image3.png"/><Relationship Id="rId29" Type="http://schemas.openxmlformats.org/officeDocument/2006/relationships/image" Target="../media/image30.png"/><Relationship Id="rId24" Type="http://schemas.openxmlformats.org/officeDocument/2006/relationships/image" Target="../media/image25.png"/><Relationship Id="rId40" Type="http://schemas.openxmlformats.org/officeDocument/2006/relationships/image" Target="../media/image41.png"/><Relationship Id="rId45" Type="http://schemas.openxmlformats.org/officeDocument/2006/relationships/image" Target="../media/image46.png"/><Relationship Id="rId66" Type="http://schemas.openxmlformats.org/officeDocument/2006/relationships/image" Target="../media/image67.png"/><Relationship Id="rId87" Type="http://schemas.openxmlformats.org/officeDocument/2006/relationships/image" Target="../media/image88.png"/><Relationship Id="rId61" Type="http://schemas.openxmlformats.org/officeDocument/2006/relationships/image" Target="../media/image62.png"/><Relationship Id="rId82" Type="http://schemas.openxmlformats.org/officeDocument/2006/relationships/image" Target="../media/image83.png"/><Relationship Id="rId19" Type="http://schemas.openxmlformats.org/officeDocument/2006/relationships/image" Target="../media/image20.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0</xdr:row>
      <xdr:rowOff>47626</xdr:rowOff>
    </xdr:from>
    <xdr:to>
      <xdr:col>0</xdr:col>
      <xdr:colOff>1762125</xdr:colOff>
      <xdr:row>0</xdr:row>
      <xdr:rowOff>438151</xdr:rowOff>
    </xdr:to>
    <xdr:pic>
      <xdr:nvPicPr>
        <xdr:cNvPr id="3" name="图片 2" descr="logo.pn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47626" y="47626"/>
          <a:ext cx="1714500" cy="3896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628650</xdr:colOff>
      <xdr:row>3</xdr:row>
      <xdr:rowOff>57150</xdr:rowOff>
    </xdr:to>
    <xdr:pic>
      <xdr:nvPicPr>
        <xdr:cNvPr id="4" name="图片 3" descr="logo001.png">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981075" y="152400"/>
          <a:ext cx="1676191" cy="38095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628650</xdr:colOff>
      <xdr:row>3</xdr:row>
      <xdr:rowOff>57150</xdr:rowOff>
    </xdr:to>
    <xdr:pic>
      <xdr:nvPicPr>
        <xdr:cNvPr id="5" name="图片 4" descr="logo001.png">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1"/>
        <a:stretch>
          <a:fillRect/>
        </a:stretch>
      </xdr:blipFill>
      <xdr:spPr>
        <a:xfrm>
          <a:off x="981075" y="152400"/>
          <a:ext cx="1676191" cy="3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104775</xdr:colOff>
      <xdr:row>1</xdr:row>
      <xdr:rowOff>381000</xdr:rowOff>
    </xdr:to>
    <xdr:pic>
      <xdr:nvPicPr>
        <xdr:cNvPr id="7" name="图片 6" descr="logo001.png">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stretch>
          <a:fillRect/>
        </a:stretch>
      </xdr:blipFill>
      <xdr:spPr>
        <a:xfrm>
          <a:off x="314325" y="238125"/>
          <a:ext cx="1676191" cy="380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47625</xdr:colOff>
      <xdr:row>3</xdr:row>
      <xdr:rowOff>57150</xdr:rowOff>
    </xdr:to>
    <xdr:pic>
      <xdr:nvPicPr>
        <xdr:cNvPr id="4" name="图片 3" descr="logo001.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981075" y="152400"/>
          <a:ext cx="1676191" cy="380952"/>
        </a:xfrm>
        <a:prstGeom prst="rect">
          <a:avLst/>
        </a:prstGeom>
      </xdr:spPr>
    </xdr:pic>
    <xdr:clientData/>
  </xdr:twoCellAnchor>
  <xdr:twoCellAnchor>
    <xdr:from>
      <xdr:col>0</xdr:col>
      <xdr:colOff>95250</xdr:colOff>
      <xdr:row>21</xdr:row>
      <xdr:rowOff>47625</xdr:rowOff>
    </xdr:from>
    <xdr:to>
      <xdr:col>4</xdr:col>
      <xdr:colOff>857250</xdr:colOff>
      <xdr:row>21</xdr:row>
      <xdr:rowOff>990600</xdr:rowOff>
    </xdr:to>
    <xdr:pic>
      <xdr:nvPicPr>
        <xdr:cNvPr id="2" name="fb0c4a3a-3838-476f-b076-415bf166c430">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cstate="print"/>
        <a:stretch>
          <a:fillRect/>
        </a:stretch>
      </xdr:blipFill>
      <xdr:spPr>
        <a:xfrm>
          <a:off x="0" y="0"/>
          <a:ext cx="0" cy="0"/>
        </a:xfrm>
        <a:prstGeom prst="rect">
          <a:avLst/>
        </a:prstGeom>
      </xdr:spPr>
    </xdr:pic>
    <xdr:clientData/>
  </xdr:twoCellAnchor>
  <xdr:twoCellAnchor>
    <xdr:from>
      <xdr:col>0</xdr:col>
      <xdr:colOff>95250</xdr:colOff>
      <xdr:row>23</xdr:row>
      <xdr:rowOff>47625</xdr:rowOff>
    </xdr:from>
    <xdr:to>
      <xdr:col>4</xdr:col>
      <xdr:colOff>857250</xdr:colOff>
      <xdr:row>23</xdr:row>
      <xdr:rowOff>990600</xdr:rowOff>
    </xdr:to>
    <xdr:pic>
      <xdr:nvPicPr>
        <xdr:cNvPr id="3" name="b11a8491-130e-43b7-a125-313035060b7c">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 cstate="print"/>
        <a:stretch>
          <a:fillRect/>
        </a:stretch>
      </xdr:blipFill>
      <xdr:spPr>
        <a:xfrm>
          <a:off x="0" y="0"/>
          <a:ext cx="0" cy="0"/>
        </a:xfrm>
        <a:prstGeom prst="rect">
          <a:avLst/>
        </a:prstGeom>
      </xdr:spPr>
    </xdr:pic>
    <xdr:clientData/>
  </xdr:twoCellAnchor>
  <xdr:twoCellAnchor>
    <xdr:from>
      <xdr:col>0</xdr:col>
      <xdr:colOff>95250</xdr:colOff>
      <xdr:row>25</xdr:row>
      <xdr:rowOff>47625</xdr:rowOff>
    </xdr:from>
    <xdr:to>
      <xdr:col>4</xdr:col>
      <xdr:colOff>857250</xdr:colOff>
      <xdr:row>25</xdr:row>
      <xdr:rowOff>990600</xdr:rowOff>
    </xdr:to>
    <xdr:pic>
      <xdr:nvPicPr>
        <xdr:cNvPr id="5" name="e70ad335-499c-45fe-b5a9-dba5562469e8">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4" cstate="print"/>
        <a:stretch>
          <a:fillRect/>
        </a:stretch>
      </xdr:blipFill>
      <xdr:spPr>
        <a:xfrm>
          <a:off x="0" y="0"/>
          <a:ext cx="0" cy="0"/>
        </a:xfrm>
        <a:prstGeom prst="rect">
          <a:avLst/>
        </a:prstGeom>
      </xdr:spPr>
    </xdr:pic>
    <xdr:clientData/>
  </xdr:twoCellAnchor>
  <xdr:twoCellAnchor>
    <xdr:from>
      <xdr:col>0</xdr:col>
      <xdr:colOff>95250</xdr:colOff>
      <xdr:row>27</xdr:row>
      <xdr:rowOff>47625</xdr:rowOff>
    </xdr:from>
    <xdr:to>
      <xdr:col>4</xdr:col>
      <xdr:colOff>857250</xdr:colOff>
      <xdr:row>27</xdr:row>
      <xdr:rowOff>990600</xdr:rowOff>
    </xdr:to>
    <xdr:pic>
      <xdr:nvPicPr>
        <xdr:cNvPr id="6" name="40322c60-234d-4989-b87e-c7261f7e5cc7">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5" cstate="print"/>
        <a:stretch>
          <a:fillRect/>
        </a:stretch>
      </xdr:blipFill>
      <xdr:spPr>
        <a:xfrm>
          <a:off x="0" y="0"/>
          <a:ext cx="0" cy="0"/>
        </a:xfrm>
        <a:prstGeom prst="rect">
          <a:avLst/>
        </a:prstGeom>
      </xdr:spPr>
    </xdr:pic>
    <xdr:clientData/>
  </xdr:twoCellAnchor>
  <xdr:twoCellAnchor>
    <xdr:from>
      <xdr:col>0</xdr:col>
      <xdr:colOff>95250</xdr:colOff>
      <xdr:row>29</xdr:row>
      <xdr:rowOff>47625</xdr:rowOff>
    </xdr:from>
    <xdr:to>
      <xdr:col>4</xdr:col>
      <xdr:colOff>857250</xdr:colOff>
      <xdr:row>29</xdr:row>
      <xdr:rowOff>990600</xdr:rowOff>
    </xdr:to>
    <xdr:pic>
      <xdr:nvPicPr>
        <xdr:cNvPr id="7" name="1d9e6c29-9587-4846-9a3b-aa4eb3bba34b">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6" cstate="print"/>
        <a:stretch>
          <a:fillRect/>
        </a:stretch>
      </xdr:blipFill>
      <xdr:spPr>
        <a:xfrm>
          <a:off x="0" y="0"/>
          <a:ext cx="0" cy="0"/>
        </a:xfrm>
        <a:prstGeom prst="rect">
          <a:avLst/>
        </a:prstGeom>
      </xdr:spPr>
    </xdr:pic>
    <xdr:clientData/>
  </xdr:twoCellAnchor>
  <xdr:twoCellAnchor>
    <xdr:from>
      <xdr:col>0</xdr:col>
      <xdr:colOff>95250</xdr:colOff>
      <xdr:row>31</xdr:row>
      <xdr:rowOff>47625</xdr:rowOff>
    </xdr:from>
    <xdr:to>
      <xdr:col>4</xdr:col>
      <xdr:colOff>857250</xdr:colOff>
      <xdr:row>31</xdr:row>
      <xdr:rowOff>990600</xdr:rowOff>
    </xdr:to>
    <xdr:pic>
      <xdr:nvPicPr>
        <xdr:cNvPr id="8" name="558448f3-d54b-4133-8796-8a2d749f0776">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7" cstate="print"/>
        <a:stretch>
          <a:fillRect/>
        </a:stretch>
      </xdr:blipFill>
      <xdr:spPr>
        <a:xfrm>
          <a:off x="0" y="0"/>
          <a:ext cx="0" cy="0"/>
        </a:xfrm>
        <a:prstGeom prst="rect">
          <a:avLst/>
        </a:prstGeom>
      </xdr:spPr>
    </xdr:pic>
    <xdr:clientData/>
  </xdr:twoCellAnchor>
  <xdr:twoCellAnchor>
    <xdr:from>
      <xdr:col>0</xdr:col>
      <xdr:colOff>95250</xdr:colOff>
      <xdr:row>33</xdr:row>
      <xdr:rowOff>47625</xdr:rowOff>
    </xdr:from>
    <xdr:to>
      <xdr:col>4</xdr:col>
      <xdr:colOff>857250</xdr:colOff>
      <xdr:row>33</xdr:row>
      <xdr:rowOff>1143000</xdr:rowOff>
    </xdr:to>
    <xdr:pic>
      <xdr:nvPicPr>
        <xdr:cNvPr id="9" name="ae9bbe25-a974-4c3b-a97c-998d16224fc0">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8" cstate="print"/>
        <a:stretch>
          <a:fillRect/>
        </a:stretch>
      </xdr:blipFill>
      <xdr:spPr>
        <a:xfrm>
          <a:off x="0" y="0"/>
          <a:ext cx="0" cy="0"/>
        </a:xfrm>
        <a:prstGeom prst="rect">
          <a:avLst/>
        </a:prstGeom>
      </xdr:spPr>
    </xdr:pic>
    <xdr:clientData/>
  </xdr:twoCellAnchor>
  <xdr:twoCellAnchor>
    <xdr:from>
      <xdr:col>0</xdr:col>
      <xdr:colOff>95250</xdr:colOff>
      <xdr:row>35</xdr:row>
      <xdr:rowOff>47625</xdr:rowOff>
    </xdr:from>
    <xdr:to>
      <xdr:col>4</xdr:col>
      <xdr:colOff>857250</xdr:colOff>
      <xdr:row>35</xdr:row>
      <xdr:rowOff>990600</xdr:rowOff>
    </xdr:to>
    <xdr:pic>
      <xdr:nvPicPr>
        <xdr:cNvPr id="10" name="48f0b071-1472-4dbe-823b-17c83f67be7e">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9" cstate="print"/>
        <a:stretch>
          <a:fillRect/>
        </a:stretch>
      </xdr:blipFill>
      <xdr:spPr>
        <a:xfrm>
          <a:off x="0" y="0"/>
          <a:ext cx="0" cy="0"/>
        </a:xfrm>
        <a:prstGeom prst="rect">
          <a:avLst/>
        </a:prstGeom>
      </xdr:spPr>
    </xdr:pic>
    <xdr:clientData/>
  </xdr:twoCellAnchor>
  <xdr:twoCellAnchor>
    <xdr:from>
      <xdr:col>0</xdr:col>
      <xdr:colOff>95250</xdr:colOff>
      <xdr:row>37</xdr:row>
      <xdr:rowOff>47625</xdr:rowOff>
    </xdr:from>
    <xdr:to>
      <xdr:col>4</xdr:col>
      <xdr:colOff>857250</xdr:colOff>
      <xdr:row>37</xdr:row>
      <xdr:rowOff>990600</xdr:rowOff>
    </xdr:to>
    <xdr:pic>
      <xdr:nvPicPr>
        <xdr:cNvPr id="11" name="f648d3a4-c301-4bca-81dc-f18228f8c86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0" cstate="print"/>
        <a:stretch>
          <a:fillRect/>
        </a:stretch>
      </xdr:blipFill>
      <xdr:spPr>
        <a:xfrm>
          <a:off x="0" y="0"/>
          <a:ext cx="0" cy="0"/>
        </a:xfrm>
        <a:prstGeom prst="rect">
          <a:avLst/>
        </a:prstGeom>
      </xdr:spPr>
    </xdr:pic>
    <xdr:clientData/>
  </xdr:twoCellAnchor>
  <xdr:twoCellAnchor>
    <xdr:from>
      <xdr:col>0</xdr:col>
      <xdr:colOff>95250</xdr:colOff>
      <xdr:row>39</xdr:row>
      <xdr:rowOff>47625</xdr:rowOff>
    </xdr:from>
    <xdr:to>
      <xdr:col>4</xdr:col>
      <xdr:colOff>857250</xdr:colOff>
      <xdr:row>39</xdr:row>
      <xdr:rowOff>990600</xdr:rowOff>
    </xdr:to>
    <xdr:pic>
      <xdr:nvPicPr>
        <xdr:cNvPr id="12" name="f026ae0f-7546-4f76-9a46-c2f4c9b89b0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1" cstate="print"/>
        <a:stretch>
          <a:fillRect/>
        </a:stretch>
      </xdr:blipFill>
      <xdr:spPr>
        <a:xfrm>
          <a:off x="0" y="0"/>
          <a:ext cx="0" cy="0"/>
        </a:xfrm>
        <a:prstGeom prst="rect">
          <a:avLst/>
        </a:prstGeom>
      </xdr:spPr>
    </xdr:pic>
    <xdr:clientData/>
  </xdr:twoCellAnchor>
  <xdr:twoCellAnchor>
    <xdr:from>
      <xdr:col>0</xdr:col>
      <xdr:colOff>95250</xdr:colOff>
      <xdr:row>41</xdr:row>
      <xdr:rowOff>47625</xdr:rowOff>
    </xdr:from>
    <xdr:to>
      <xdr:col>4</xdr:col>
      <xdr:colOff>857250</xdr:colOff>
      <xdr:row>41</xdr:row>
      <xdr:rowOff>990600</xdr:rowOff>
    </xdr:to>
    <xdr:pic>
      <xdr:nvPicPr>
        <xdr:cNvPr id="13" name="90ef8144-5b43-453d-b336-3debe4749c00">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2" cstate="print"/>
        <a:stretch>
          <a:fillRect/>
        </a:stretch>
      </xdr:blipFill>
      <xdr:spPr>
        <a:xfrm>
          <a:off x="0" y="0"/>
          <a:ext cx="0" cy="0"/>
        </a:xfrm>
        <a:prstGeom prst="rect">
          <a:avLst/>
        </a:prstGeom>
      </xdr:spPr>
    </xdr:pic>
    <xdr:clientData/>
  </xdr:twoCellAnchor>
  <xdr:twoCellAnchor>
    <xdr:from>
      <xdr:col>0</xdr:col>
      <xdr:colOff>95250</xdr:colOff>
      <xdr:row>43</xdr:row>
      <xdr:rowOff>47625</xdr:rowOff>
    </xdr:from>
    <xdr:to>
      <xdr:col>4</xdr:col>
      <xdr:colOff>857250</xdr:colOff>
      <xdr:row>43</xdr:row>
      <xdr:rowOff>990600</xdr:rowOff>
    </xdr:to>
    <xdr:pic>
      <xdr:nvPicPr>
        <xdr:cNvPr id="14" name="57ae1f25-31c3-404d-8947-1171a0d3209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3" cstate="print"/>
        <a:stretch>
          <a:fillRect/>
        </a:stretch>
      </xdr:blipFill>
      <xdr:spPr>
        <a:xfrm>
          <a:off x="0" y="0"/>
          <a:ext cx="0" cy="0"/>
        </a:xfrm>
        <a:prstGeom prst="rect">
          <a:avLst/>
        </a:prstGeom>
      </xdr:spPr>
    </xdr:pic>
    <xdr:clientData/>
  </xdr:twoCellAnchor>
  <xdr:twoCellAnchor>
    <xdr:from>
      <xdr:col>0</xdr:col>
      <xdr:colOff>95250</xdr:colOff>
      <xdr:row>45</xdr:row>
      <xdr:rowOff>47625</xdr:rowOff>
    </xdr:from>
    <xdr:to>
      <xdr:col>4</xdr:col>
      <xdr:colOff>857250</xdr:colOff>
      <xdr:row>45</xdr:row>
      <xdr:rowOff>990600</xdr:rowOff>
    </xdr:to>
    <xdr:pic>
      <xdr:nvPicPr>
        <xdr:cNvPr id="15" name="d271b30a-ba22-4dc9-b608-79d4cd6c1a06">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4" cstate="print"/>
        <a:stretch>
          <a:fillRect/>
        </a:stretch>
      </xdr:blipFill>
      <xdr:spPr>
        <a:xfrm>
          <a:off x="0" y="0"/>
          <a:ext cx="0" cy="0"/>
        </a:xfrm>
        <a:prstGeom prst="rect">
          <a:avLst/>
        </a:prstGeom>
      </xdr:spPr>
    </xdr:pic>
    <xdr:clientData/>
  </xdr:twoCellAnchor>
  <xdr:twoCellAnchor>
    <xdr:from>
      <xdr:col>0</xdr:col>
      <xdr:colOff>95250</xdr:colOff>
      <xdr:row>47</xdr:row>
      <xdr:rowOff>47625</xdr:rowOff>
    </xdr:from>
    <xdr:to>
      <xdr:col>4</xdr:col>
      <xdr:colOff>857250</xdr:colOff>
      <xdr:row>47</xdr:row>
      <xdr:rowOff>990600</xdr:rowOff>
    </xdr:to>
    <xdr:pic>
      <xdr:nvPicPr>
        <xdr:cNvPr id="16" name="3fee9d2c-04db-45bb-8356-1de50de0945f">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5" cstate="print"/>
        <a:stretch>
          <a:fillRect/>
        </a:stretch>
      </xdr:blipFill>
      <xdr:spPr>
        <a:xfrm>
          <a:off x="0" y="0"/>
          <a:ext cx="0" cy="0"/>
        </a:xfrm>
        <a:prstGeom prst="rect">
          <a:avLst/>
        </a:prstGeom>
      </xdr:spPr>
    </xdr:pic>
    <xdr:clientData/>
  </xdr:twoCellAnchor>
  <xdr:twoCellAnchor>
    <xdr:from>
      <xdr:col>0</xdr:col>
      <xdr:colOff>95250</xdr:colOff>
      <xdr:row>49</xdr:row>
      <xdr:rowOff>47625</xdr:rowOff>
    </xdr:from>
    <xdr:to>
      <xdr:col>4</xdr:col>
      <xdr:colOff>857250</xdr:colOff>
      <xdr:row>49</xdr:row>
      <xdr:rowOff>990600</xdr:rowOff>
    </xdr:to>
    <xdr:pic>
      <xdr:nvPicPr>
        <xdr:cNvPr id="17" name="90f6a818-55c5-4c5c-8531-a57279c82534">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6" cstate="print"/>
        <a:stretch>
          <a:fillRect/>
        </a:stretch>
      </xdr:blipFill>
      <xdr:spPr>
        <a:xfrm>
          <a:off x="0" y="0"/>
          <a:ext cx="0" cy="0"/>
        </a:xfrm>
        <a:prstGeom prst="rect">
          <a:avLst/>
        </a:prstGeom>
      </xdr:spPr>
    </xdr:pic>
    <xdr:clientData/>
  </xdr:twoCellAnchor>
  <xdr:twoCellAnchor>
    <xdr:from>
      <xdr:col>0</xdr:col>
      <xdr:colOff>95250</xdr:colOff>
      <xdr:row>51</xdr:row>
      <xdr:rowOff>47625</xdr:rowOff>
    </xdr:from>
    <xdr:to>
      <xdr:col>4</xdr:col>
      <xdr:colOff>857250</xdr:colOff>
      <xdr:row>51</xdr:row>
      <xdr:rowOff>990600</xdr:rowOff>
    </xdr:to>
    <xdr:pic>
      <xdr:nvPicPr>
        <xdr:cNvPr id="18" name="06f1002e-0619-4cf8-8935-ceb5c951cbd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7" cstate="print"/>
        <a:stretch>
          <a:fillRect/>
        </a:stretch>
      </xdr:blipFill>
      <xdr:spPr>
        <a:xfrm>
          <a:off x="0" y="0"/>
          <a:ext cx="0" cy="0"/>
        </a:xfrm>
        <a:prstGeom prst="rect">
          <a:avLst/>
        </a:prstGeom>
      </xdr:spPr>
    </xdr:pic>
    <xdr:clientData/>
  </xdr:twoCellAnchor>
  <xdr:twoCellAnchor>
    <xdr:from>
      <xdr:col>0</xdr:col>
      <xdr:colOff>95250</xdr:colOff>
      <xdr:row>53</xdr:row>
      <xdr:rowOff>47625</xdr:rowOff>
    </xdr:from>
    <xdr:to>
      <xdr:col>4</xdr:col>
      <xdr:colOff>857250</xdr:colOff>
      <xdr:row>53</xdr:row>
      <xdr:rowOff>990600</xdr:rowOff>
    </xdr:to>
    <xdr:pic>
      <xdr:nvPicPr>
        <xdr:cNvPr id="19" name="3bf30a83-7564-42f6-bb9a-0fd0bd6d02df">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8" cstate="print"/>
        <a:stretch>
          <a:fillRect/>
        </a:stretch>
      </xdr:blipFill>
      <xdr:spPr>
        <a:xfrm>
          <a:off x="0" y="0"/>
          <a:ext cx="0" cy="0"/>
        </a:xfrm>
        <a:prstGeom prst="rect">
          <a:avLst/>
        </a:prstGeom>
      </xdr:spPr>
    </xdr:pic>
    <xdr:clientData/>
  </xdr:twoCellAnchor>
  <xdr:twoCellAnchor>
    <xdr:from>
      <xdr:col>0</xdr:col>
      <xdr:colOff>95250</xdr:colOff>
      <xdr:row>55</xdr:row>
      <xdr:rowOff>47625</xdr:rowOff>
    </xdr:from>
    <xdr:to>
      <xdr:col>4</xdr:col>
      <xdr:colOff>857250</xdr:colOff>
      <xdr:row>55</xdr:row>
      <xdr:rowOff>990600</xdr:rowOff>
    </xdr:to>
    <xdr:pic>
      <xdr:nvPicPr>
        <xdr:cNvPr id="20" name="14c071c0-8b59-4e11-aae9-2597793403aa">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9" cstate="print"/>
        <a:stretch>
          <a:fillRect/>
        </a:stretch>
      </xdr:blipFill>
      <xdr:spPr>
        <a:xfrm>
          <a:off x="0" y="0"/>
          <a:ext cx="0" cy="0"/>
        </a:xfrm>
        <a:prstGeom prst="rect">
          <a:avLst/>
        </a:prstGeom>
      </xdr:spPr>
    </xdr:pic>
    <xdr:clientData/>
  </xdr:twoCellAnchor>
  <xdr:twoCellAnchor>
    <xdr:from>
      <xdr:col>0</xdr:col>
      <xdr:colOff>95250</xdr:colOff>
      <xdr:row>57</xdr:row>
      <xdr:rowOff>47625</xdr:rowOff>
    </xdr:from>
    <xdr:to>
      <xdr:col>4</xdr:col>
      <xdr:colOff>857250</xdr:colOff>
      <xdr:row>57</xdr:row>
      <xdr:rowOff>990600</xdr:rowOff>
    </xdr:to>
    <xdr:pic>
      <xdr:nvPicPr>
        <xdr:cNvPr id="21" name="a279c2d9-fff6-4be9-8add-064617755183">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20" cstate="print"/>
        <a:stretch>
          <a:fillRect/>
        </a:stretch>
      </xdr:blipFill>
      <xdr:spPr>
        <a:xfrm>
          <a:off x="0" y="0"/>
          <a:ext cx="0" cy="0"/>
        </a:xfrm>
        <a:prstGeom prst="rect">
          <a:avLst/>
        </a:prstGeom>
      </xdr:spPr>
    </xdr:pic>
    <xdr:clientData/>
  </xdr:twoCellAnchor>
  <xdr:twoCellAnchor>
    <xdr:from>
      <xdr:col>0</xdr:col>
      <xdr:colOff>95250</xdr:colOff>
      <xdr:row>59</xdr:row>
      <xdr:rowOff>47625</xdr:rowOff>
    </xdr:from>
    <xdr:to>
      <xdr:col>4</xdr:col>
      <xdr:colOff>857250</xdr:colOff>
      <xdr:row>59</xdr:row>
      <xdr:rowOff>990600</xdr:rowOff>
    </xdr:to>
    <xdr:pic>
      <xdr:nvPicPr>
        <xdr:cNvPr id="22" name="839a9557-3f14-4a20-b79b-d37b10a9d3e0">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21" cstate="print"/>
        <a:stretch>
          <a:fillRect/>
        </a:stretch>
      </xdr:blipFill>
      <xdr:spPr>
        <a:xfrm>
          <a:off x="0" y="0"/>
          <a:ext cx="0" cy="0"/>
        </a:xfrm>
        <a:prstGeom prst="rect">
          <a:avLst/>
        </a:prstGeom>
      </xdr:spPr>
    </xdr:pic>
    <xdr:clientData/>
  </xdr:twoCellAnchor>
  <xdr:twoCellAnchor>
    <xdr:from>
      <xdr:col>0</xdr:col>
      <xdr:colOff>95250</xdr:colOff>
      <xdr:row>61</xdr:row>
      <xdr:rowOff>47625</xdr:rowOff>
    </xdr:from>
    <xdr:to>
      <xdr:col>4</xdr:col>
      <xdr:colOff>857250</xdr:colOff>
      <xdr:row>61</xdr:row>
      <xdr:rowOff>990600</xdr:rowOff>
    </xdr:to>
    <xdr:pic>
      <xdr:nvPicPr>
        <xdr:cNvPr id="23" name="d99228de-6ea1-4f54-8901-558849e9aabd">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22" cstate="print"/>
        <a:stretch>
          <a:fillRect/>
        </a:stretch>
      </xdr:blipFill>
      <xdr:spPr>
        <a:xfrm>
          <a:off x="0" y="0"/>
          <a:ext cx="0" cy="0"/>
        </a:xfrm>
        <a:prstGeom prst="rect">
          <a:avLst/>
        </a:prstGeom>
      </xdr:spPr>
    </xdr:pic>
    <xdr:clientData/>
  </xdr:twoCellAnchor>
  <xdr:twoCellAnchor>
    <xdr:from>
      <xdr:col>0</xdr:col>
      <xdr:colOff>95250</xdr:colOff>
      <xdr:row>63</xdr:row>
      <xdr:rowOff>47625</xdr:rowOff>
    </xdr:from>
    <xdr:to>
      <xdr:col>4</xdr:col>
      <xdr:colOff>857250</xdr:colOff>
      <xdr:row>63</xdr:row>
      <xdr:rowOff>990600</xdr:rowOff>
    </xdr:to>
    <xdr:pic>
      <xdr:nvPicPr>
        <xdr:cNvPr id="24" name="e1456694-358b-4474-bf0c-37a79620cb1f">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23" cstate="print"/>
        <a:stretch>
          <a:fillRect/>
        </a:stretch>
      </xdr:blipFill>
      <xdr:spPr>
        <a:xfrm>
          <a:off x="0" y="0"/>
          <a:ext cx="0" cy="0"/>
        </a:xfrm>
        <a:prstGeom prst="rect">
          <a:avLst/>
        </a:prstGeom>
      </xdr:spPr>
    </xdr:pic>
    <xdr:clientData/>
  </xdr:twoCellAnchor>
  <xdr:twoCellAnchor>
    <xdr:from>
      <xdr:col>0</xdr:col>
      <xdr:colOff>95250</xdr:colOff>
      <xdr:row>65</xdr:row>
      <xdr:rowOff>47625</xdr:rowOff>
    </xdr:from>
    <xdr:to>
      <xdr:col>4</xdr:col>
      <xdr:colOff>857250</xdr:colOff>
      <xdr:row>65</xdr:row>
      <xdr:rowOff>990600</xdr:rowOff>
    </xdr:to>
    <xdr:pic>
      <xdr:nvPicPr>
        <xdr:cNvPr id="25" name="6f36e231-5c60-430a-8e5f-8335049bc74d">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24" cstate="print"/>
        <a:stretch>
          <a:fillRect/>
        </a:stretch>
      </xdr:blipFill>
      <xdr:spPr>
        <a:xfrm>
          <a:off x="0" y="0"/>
          <a:ext cx="0" cy="0"/>
        </a:xfrm>
        <a:prstGeom prst="rect">
          <a:avLst/>
        </a:prstGeom>
      </xdr:spPr>
    </xdr:pic>
    <xdr:clientData/>
  </xdr:twoCellAnchor>
  <xdr:twoCellAnchor>
    <xdr:from>
      <xdr:col>0</xdr:col>
      <xdr:colOff>95250</xdr:colOff>
      <xdr:row>67</xdr:row>
      <xdr:rowOff>47625</xdr:rowOff>
    </xdr:from>
    <xdr:to>
      <xdr:col>4</xdr:col>
      <xdr:colOff>857250</xdr:colOff>
      <xdr:row>67</xdr:row>
      <xdr:rowOff>990600</xdr:rowOff>
    </xdr:to>
    <xdr:pic>
      <xdr:nvPicPr>
        <xdr:cNvPr id="26" name="ba2debe5-6316-40f3-afa0-99e62f835c27">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25" cstate="print"/>
        <a:stretch>
          <a:fillRect/>
        </a:stretch>
      </xdr:blipFill>
      <xdr:spPr>
        <a:xfrm>
          <a:off x="0" y="0"/>
          <a:ext cx="0" cy="0"/>
        </a:xfrm>
        <a:prstGeom prst="rect">
          <a:avLst/>
        </a:prstGeom>
      </xdr:spPr>
    </xdr:pic>
    <xdr:clientData/>
  </xdr:twoCellAnchor>
  <xdr:twoCellAnchor>
    <xdr:from>
      <xdr:col>0</xdr:col>
      <xdr:colOff>95250</xdr:colOff>
      <xdr:row>69</xdr:row>
      <xdr:rowOff>47625</xdr:rowOff>
    </xdr:from>
    <xdr:to>
      <xdr:col>4</xdr:col>
      <xdr:colOff>857250</xdr:colOff>
      <xdr:row>69</xdr:row>
      <xdr:rowOff>990600</xdr:rowOff>
    </xdr:to>
    <xdr:pic>
      <xdr:nvPicPr>
        <xdr:cNvPr id="27" name="9646588b-7104-4bf5-aa60-6cc06988d30e">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26" cstate="print"/>
        <a:stretch>
          <a:fillRect/>
        </a:stretch>
      </xdr:blipFill>
      <xdr:spPr>
        <a:xfrm>
          <a:off x="0" y="0"/>
          <a:ext cx="0" cy="0"/>
        </a:xfrm>
        <a:prstGeom prst="rect">
          <a:avLst/>
        </a:prstGeom>
      </xdr:spPr>
    </xdr:pic>
    <xdr:clientData/>
  </xdr:twoCellAnchor>
  <xdr:twoCellAnchor>
    <xdr:from>
      <xdr:col>0</xdr:col>
      <xdr:colOff>95250</xdr:colOff>
      <xdr:row>71</xdr:row>
      <xdr:rowOff>47625</xdr:rowOff>
    </xdr:from>
    <xdr:to>
      <xdr:col>4</xdr:col>
      <xdr:colOff>857250</xdr:colOff>
      <xdr:row>71</xdr:row>
      <xdr:rowOff>990600</xdr:rowOff>
    </xdr:to>
    <xdr:pic>
      <xdr:nvPicPr>
        <xdr:cNvPr id="28" name="9dbd9bf6-a2d1-4067-b834-9636bc58b399">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27" cstate="print"/>
        <a:stretch>
          <a:fillRect/>
        </a:stretch>
      </xdr:blipFill>
      <xdr:spPr>
        <a:xfrm>
          <a:off x="0" y="0"/>
          <a:ext cx="0" cy="0"/>
        </a:xfrm>
        <a:prstGeom prst="rect">
          <a:avLst/>
        </a:prstGeom>
      </xdr:spPr>
    </xdr:pic>
    <xdr:clientData/>
  </xdr:twoCellAnchor>
  <xdr:twoCellAnchor>
    <xdr:from>
      <xdr:col>0</xdr:col>
      <xdr:colOff>95250</xdr:colOff>
      <xdr:row>73</xdr:row>
      <xdr:rowOff>47625</xdr:rowOff>
    </xdr:from>
    <xdr:to>
      <xdr:col>4</xdr:col>
      <xdr:colOff>857250</xdr:colOff>
      <xdr:row>73</xdr:row>
      <xdr:rowOff>990600</xdr:rowOff>
    </xdr:to>
    <xdr:pic>
      <xdr:nvPicPr>
        <xdr:cNvPr id="29" name="f3ae7012-128a-49e2-a104-177d720b2e8c">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28" cstate="print"/>
        <a:stretch>
          <a:fillRect/>
        </a:stretch>
      </xdr:blipFill>
      <xdr:spPr>
        <a:xfrm>
          <a:off x="0" y="0"/>
          <a:ext cx="0" cy="0"/>
        </a:xfrm>
        <a:prstGeom prst="rect">
          <a:avLst/>
        </a:prstGeom>
      </xdr:spPr>
    </xdr:pic>
    <xdr:clientData/>
  </xdr:twoCellAnchor>
  <xdr:twoCellAnchor>
    <xdr:from>
      <xdr:col>0</xdr:col>
      <xdr:colOff>95250</xdr:colOff>
      <xdr:row>75</xdr:row>
      <xdr:rowOff>47625</xdr:rowOff>
    </xdr:from>
    <xdr:to>
      <xdr:col>4</xdr:col>
      <xdr:colOff>857250</xdr:colOff>
      <xdr:row>75</xdr:row>
      <xdr:rowOff>990600</xdr:rowOff>
    </xdr:to>
    <xdr:pic>
      <xdr:nvPicPr>
        <xdr:cNvPr id="30" name="e3624627-4eda-4f51-bb22-ea2ca29484ca">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29" cstate="print"/>
        <a:stretch>
          <a:fillRect/>
        </a:stretch>
      </xdr:blipFill>
      <xdr:spPr>
        <a:xfrm>
          <a:off x="0" y="0"/>
          <a:ext cx="0" cy="0"/>
        </a:xfrm>
        <a:prstGeom prst="rect">
          <a:avLst/>
        </a:prstGeom>
      </xdr:spPr>
    </xdr:pic>
    <xdr:clientData/>
  </xdr:twoCellAnchor>
  <xdr:twoCellAnchor>
    <xdr:from>
      <xdr:col>0</xdr:col>
      <xdr:colOff>95250</xdr:colOff>
      <xdr:row>77</xdr:row>
      <xdr:rowOff>47625</xdr:rowOff>
    </xdr:from>
    <xdr:to>
      <xdr:col>4</xdr:col>
      <xdr:colOff>857250</xdr:colOff>
      <xdr:row>77</xdr:row>
      <xdr:rowOff>990600</xdr:rowOff>
    </xdr:to>
    <xdr:pic>
      <xdr:nvPicPr>
        <xdr:cNvPr id="31" name="10395689-9a6a-49a5-9e88-e477f47e6474">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30" cstate="print"/>
        <a:stretch>
          <a:fillRect/>
        </a:stretch>
      </xdr:blipFill>
      <xdr:spPr>
        <a:xfrm>
          <a:off x="0" y="0"/>
          <a:ext cx="0" cy="0"/>
        </a:xfrm>
        <a:prstGeom prst="rect">
          <a:avLst/>
        </a:prstGeom>
      </xdr:spPr>
    </xdr:pic>
    <xdr:clientData/>
  </xdr:twoCellAnchor>
  <xdr:twoCellAnchor>
    <xdr:from>
      <xdr:col>0</xdr:col>
      <xdr:colOff>95250</xdr:colOff>
      <xdr:row>79</xdr:row>
      <xdr:rowOff>47625</xdr:rowOff>
    </xdr:from>
    <xdr:to>
      <xdr:col>4</xdr:col>
      <xdr:colOff>857250</xdr:colOff>
      <xdr:row>79</xdr:row>
      <xdr:rowOff>990600</xdr:rowOff>
    </xdr:to>
    <xdr:pic>
      <xdr:nvPicPr>
        <xdr:cNvPr id="32" name="f4133dc0-06a1-4643-b1ff-566499f3886d">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31" cstate="print"/>
        <a:stretch>
          <a:fillRect/>
        </a:stretch>
      </xdr:blipFill>
      <xdr:spPr>
        <a:xfrm>
          <a:off x="0" y="0"/>
          <a:ext cx="0" cy="0"/>
        </a:xfrm>
        <a:prstGeom prst="rect">
          <a:avLst/>
        </a:prstGeom>
      </xdr:spPr>
    </xdr:pic>
    <xdr:clientData/>
  </xdr:twoCellAnchor>
  <xdr:twoCellAnchor>
    <xdr:from>
      <xdr:col>0</xdr:col>
      <xdr:colOff>95250</xdr:colOff>
      <xdr:row>81</xdr:row>
      <xdr:rowOff>47625</xdr:rowOff>
    </xdr:from>
    <xdr:to>
      <xdr:col>4</xdr:col>
      <xdr:colOff>857250</xdr:colOff>
      <xdr:row>81</xdr:row>
      <xdr:rowOff>990600</xdr:rowOff>
    </xdr:to>
    <xdr:pic>
      <xdr:nvPicPr>
        <xdr:cNvPr id="33" name="1770f282-e5bf-4573-bc07-5923e60dedc2">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32" cstate="print"/>
        <a:stretch>
          <a:fillRect/>
        </a:stretch>
      </xdr:blipFill>
      <xdr:spPr>
        <a:xfrm>
          <a:off x="0" y="0"/>
          <a:ext cx="0" cy="0"/>
        </a:xfrm>
        <a:prstGeom prst="rect">
          <a:avLst/>
        </a:prstGeom>
      </xdr:spPr>
    </xdr:pic>
    <xdr:clientData/>
  </xdr:twoCellAnchor>
  <xdr:twoCellAnchor>
    <xdr:from>
      <xdr:col>0</xdr:col>
      <xdr:colOff>95250</xdr:colOff>
      <xdr:row>83</xdr:row>
      <xdr:rowOff>47625</xdr:rowOff>
    </xdr:from>
    <xdr:to>
      <xdr:col>4</xdr:col>
      <xdr:colOff>857250</xdr:colOff>
      <xdr:row>83</xdr:row>
      <xdr:rowOff>990600</xdr:rowOff>
    </xdr:to>
    <xdr:pic>
      <xdr:nvPicPr>
        <xdr:cNvPr id="34" name="fd3ecc44-400e-478d-8dca-d35cc99e85c2">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33" cstate="print"/>
        <a:stretch>
          <a:fillRect/>
        </a:stretch>
      </xdr:blipFill>
      <xdr:spPr>
        <a:xfrm>
          <a:off x="0" y="0"/>
          <a:ext cx="0" cy="0"/>
        </a:xfrm>
        <a:prstGeom prst="rect">
          <a:avLst/>
        </a:prstGeom>
      </xdr:spPr>
    </xdr:pic>
    <xdr:clientData/>
  </xdr:twoCellAnchor>
  <xdr:twoCellAnchor>
    <xdr:from>
      <xdr:col>0</xdr:col>
      <xdr:colOff>95250</xdr:colOff>
      <xdr:row>85</xdr:row>
      <xdr:rowOff>47625</xdr:rowOff>
    </xdr:from>
    <xdr:to>
      <xdr:col>4</xdr:col>
      <xdr:colOff>857250</xdr:colOff>
      <xdr:row>85</xdr:row>
      <xdr:rowOff>990600</xdr:rowOff>
    </xdr:to>
    <xdr:pic>
      <xdr:nvPicPr>
        <xdr:cNvPr id="35" name="021f62ef-87be-486a-96eb-4245c103df47">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34" cstate="print"/>
        <a:stretch>
          <a:fillRect/>
        </a:stretch>
      </xdr:blipFill>
      <xdr:spPr>
        <a:xfrm>
          <a:off x="0" y="0"/>
          <a:ext cx="0" cy="0"/>
        </a:xfrm>
        <a:prstGeom prst="rect">
          <a:avLst/>
        </a:prstGeom>
      </xdr:spPr>
    </xdr:pic>
    <xdr:clientData/>
  </xdr:twoCellAnchor>
  <xdr:twoCellAnchor>
    <xdr:from>
      <xdr:col>0</xdr:col>
      <xdr:colOff>95250</xdr:colOff>
      <xdr:row>87</xdr:row>
      <xdr:rowOff>47625</xdr:rowOff>
    </xdr:from>
    <xdr:to>
      <xdr:col>4</xdr:col>
      <xdr:colOff>857250</xdr:colOff>
      <xdr:row>87</xdr:row>
      <xdr:rowOff>990600</xdr:rowOff>
    </xdr:to>
    <xdr:pic>
      <xdr:nvPicPr>
        <xdr:cNvPr id="36" name="5e5ca9d6-88f9-41db-85d5-feffed1bb58f">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35" cstate="print"/>
        <a:stretch>
          <a:fillRect/>
        </a:stretch>
      </xdr:blipFill>
      <xdr:spPr>
        <a:xfrm>
          <a:off x="0" y="0"/>
          <a:ext cx="0" cy="0"/>
        </a:xfrm>
        <a:prstGeom prst="rect">
          <a:avLst/>
        </a:prstGeom>
      </xdr:spPr>
    </xdr:pic>
    <xdr:clientData/>
  </xdr:twoCellAnchor>
  <xdr:twoCellAnchor>
    <xdr:from>
      <xdr:col>0</xdr:col>
      <xdr:colOff>95250</xdr:colOff>
      <xdr:row>89</xdr:row>
      <xdr:rowOff>47625</xdr:rowOff>
    </xdr:from>
    <xdr:to>
      <xdr:col>4</xdr:col>
      <xdr:colOff>857250</xdr:colOff>
      <xdr:row>89</xdr:row>
      <xdr:rowOff>990600</xdr:rowOff>
    </xdr:to>
    <xdr:pic>
      <xdr:nvPicPr>
        <xdr:cNvPr id="37" name="ea2cdb69-8b09-4ada-a592-3e730d569ced">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36" cstate="print"/>
        <a:stretch>
          <a:fillRect/>
        </a:stretch>
      </xdr:blipFill>
      <xdr:spPr>
        <a:xfrm>
          <a:off x="0" y="0"/>
          <a:ext cx="0" cy="0"/>
        </a:xfrm>
        <a:prstGeom prst="rect">
          <a:avLst/>
        </a:prstGeom>
      </xdr:spPr>
    </xdr:pic>
    <xdr:clientData/>
  </xdr:twoCellAnchor>
  <xdr:twoCellAnchor>
    <xdr:from>
      <xdr:col>0</xdr:col>
      <xdr:colOff>95250</xdr:colOff>
      <xdr:row>91</xdr:row>
      <xdr:rowOff>47625</xdr:rowOff>
    </xdr:from>
    <xdr:to>
      <xdr:col>4</xdr:col>
      <xdr:colOff>857250</xdr:colOff>
      <xdr:row>91</xdr:row>
      <xdr:rowOff>990600</xdr:rowOff>
    </xdr:to>
    <xdr:pic>
      <xdr:nvPicPr>
        <xdr:cNvPr id="38" name="5b2a8867-9c66-4a00-8acc-55459061d38d">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37" cstate="print"/>
        <a:stretch>
          <a:fillRect/>
        </a:stretch>
      </xdr:blipFill>
      <xdr:spPr>
        <a:xfrm>
          <a:off x="0" y="0"/>
          <a:ext cx="0" cy="0"/>
        </a:xfrm>
        <a:prstGeom prst="rect">
          <a:avLst/>
        </a:prstGeom>
      </xdr:spPr>
    </xdr:pic>
    <xdr:clientData/>
  </xdr:twoCellAnchor>
  <xdr:twoCellAnchor>
    <xdr:from>
      <xdr:col>0</xdr:col>
      <xdr:colOff>95250</xdr:colOff>
      <xdr:row>93</xdr:row>
      <xdr:rowOff>47625</xdr:rowOff>
    </xdr:from>
    <xdr:to>
      <xdr:col>4</xdr:col>
      <xdr:colOff>857250</xdr:colOff>
      <xdr:row>93</xdr:row>
      <xdr:rowOff>990600</xdr:rowOff>
    </xdr:to>
    <xdr:pic>
      <xdr:nvPicPr>
        <xdr:cNvPr id="39" name="6f2ca7c9-6c37-4636-89f8-a93f21debff5">
          <a:extLst>
            <a:ext uri="{FF2B5EF4-FFF2-40B4-BE49-F238E27FC236}">
              <a16:creationId xmlns:a16="http://schemas.microsoft.com/office/drawing/2014/main" id="{00000000-0008-0000-0600-000027000000}"/>
            </a:ext>
          </a:extLst>
        </xdr:cNvPr>
        <xdr:cNvPicPr>
          <a:picLocks noChangeAspect="1"/>
        </xdr:cNvPicPr>
      </xdr:nvPicPr>
      <xdr:blipFill>
        <a:blip xmlns:r="http://schemas.openxmlformats.org/officeDocument/2006/relationships" r:embed="rId38" cstate="print"/>
        <a:stretch>
          <a:fillRect/>
        </a:stretch>
      </xdr:blipFill>
      <xdr:spPr>
        <a:xfrm>
          <a:off x="0" y="0"/>
          <a:ext cx="0" cy="0"/>
        </a:xfrm>
        <a:prstGeom prst="rect">
          <a:avLst/>
        </a:prstGeom>
      </xdr:spPr>
    </xdr:pic>
    <xdr:clientData/>
  </xdr:twoCellAnchor>
  <xdr:twoCellAnchor>
    <xdr:from>
      <xdr:col>0</xdr:col>
      <xdr:colOff>95250</xdr:colOff>
      <xdr:row>95</xdr:row>
      <xdr:rowOff>47625</xdr:rowOff>
    </xdr:from>
    <xdr:to>
      <xdr:col>4</xdr:col>
      <xdr:colOff>857250</xdr:colOff>
      <xdr:row>95</xdr:row>
      <xdr:rowOff>990600</xdr:rowOff>
    </xdr:to>
    <xdr:pic>
      <xdr:nvPicPr>
        <xdr:cNvPr id="40" name="e2bd8a36-085d-4bff-a56d-816553925e16">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39" cstate="print"/>
        <a:stretch>
          <a:fillRect/>
        </a:stretch>
      </xdr:blipFill>
      <xdr:spPr>
        <a:xfrm>
          <a:off x="0" y="0"/>
          <a:ext cx="0" cy="0"/>
        </a:xfrm>
        <a:prstGeom prst="rect">
          <a:avLst/>
        </a:prstGeom>
      </xdr:spPr>
    </xdr:pic>
    <xdr:clientData/>
  </xdr:twoCellAnchor>
  <xdr:twoCellAnchor>
    <xdr:from>
      <xdr:col>0</xdr:col>
      <xdr:colOff>95250</xdr:colOff>
      <xdr:row>97</xdr:row>
      <xdr:rowOff>47625</xdr:rowOff>
    </xdr:from>
    <xdr:to>
      <xdr:col>4</xdr:col>
      <xdr:colOff>857250</xdr:colOff>
      <xdr:row>97</xdr:row>
      <xdr:rowOff>990600</xdr:rowOff>
    </xdr:to>
    <xdr:pic>
      <xdr:nvPicPr>
        <xdr:cNvPr id="41" name="b2e4f517-2d32-4577-8f3a-a4bd50ea0ba3">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40" cstate="print"/>
        <a:stretch>
          <a:fillRect/>
        </a:stretch>
      </xdr:blipFill>
      <xdr:spPr>
        <a:xfrm>
          <a:off x="0" y="0"/>
          <a:ext cx="0" cy="0"/>
        </a:xfrm>
        <a:prstGeom prst="rect">
          <a:avLst/>
        </a:prstGeom>
      </xdr:spPr>
    </xdr:pic>
    <xdr:clientData/>
  </xdr:twoCellAnchor>
  <xdr:twoCellAnchor>
    <xdr:from>
      <xdr:col>0</xdr:col>
      <xdr:colOff>95250</xdr:colOff>
      <xdr:row>99</xdr:row>
      <xdr:rowOff>47625</xdr:rowOff>
    </xdr:from>
    <xdr:to>
      <xdr:col>4</xdr:col>
      <xdr:colOff>857250</xdr:colOff>
      <xdr:row>99</xdr:row>
      <xdr:rowOff>990600</xdr:rowOff>
    </xdr:to>
    <xdr:pic>
      <xdr:nvPicPr>
        <xdr:cNvPr id="42" name="e99b32d4-911f-4f8a-8947-19a9447f6e0b">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41" cstate="print"/>
        <a:stretch>
          <a:fillRect/>
        </a:stretch>
      </xdr:blipFill>
      <xdr:spPr>
        <a:xfrm>
          <a:off x="0" y="0"/>
          <a:ext cx="0" cy="0"/>
        </a:xfrm>
        <a:prstGeom prst="rect">
          <a:avLst/>
        </a:prstGeom>
      </xdr:spPr>
    </xdr:pic>
    <xdr:clientData/>
  </xdr:twoCellAnchor>
  <xdr:twoCellAnchor>
    <xdr:from>
      <xdr:col>0</xdr:col>
      <xdr:colOff>95250</xdr:colOff>
      <xdr:row>101</xdr:row>
      <xdr:rowOff>47625</xdr:rowOff>
    </xdr:from>
    <xdr:to>
      <xdr:col>4</xdr:col>
      <xdr:colOff>857250</xdr:colOff>
      <xdr:row>101</xdr:row>
      <xdr:rowOff>990600</xdr:rowOff>
    </xdr:to>
    <xdr:pic>
      <xdr:nvPicPr>
        <xdr:cNvPr id="43" name="716ced9f-4f12-4ac2-9f40-c1fdcb06e63a">
          <a:extLst>
            <a:ext uri="{FF2B5EF4-FFF2-40B4-BE49-F238E27FC236}">
              <a16:creationId xmlns:a16="http://schemas.microsoft.com/office/drawing/2014/main" id="{00000000-0008-0000-0600-00002B000000}"/>
            </a:ext>
          </a:extLst>
        </xdr:cNvPr>
        <xdr:cNvPicPr>
          <a:picLocks noChangeAspect="1"/>
        </xdr:cNvPicPr>
      </xdr:nvPicPr>
      <xdr:blipFill>
        <a:blip xmlns:r="http://schemas.openxmlformats.org/officeDocument/2006/relationships" r:embed="rId42" cstate="print"/>
        <a:stretch>
          <a:fillRect/>
        </a:stretch>
      </xdr:blipFill>
      <xdr:spPr>
        <a:xfrm>
          <a:off x="0" y="0"/>
          <a:ext cx="0" cy="0"/>
        </a:xfrm>
        <a:prstGeom prst="rect">
          <a:avLst/>
        </a:prstGeom>
      </xdr:spPr>
    </xdr:pic>
    <xdr:clientData/>
  </xdr:twoCellAnchor>
  <xdr:twoCellAnchor>
    <xdr:from>
      <xdr:col>0</xdr:col>
      <xdr:colOff>95250</xdr:colOff>
      <xdr:row>103</xdr:row>
      <xdr:rowOff>47625</xdr:rowOff>
    </xdr:from>
    <xdr:to>
      <xdr:col>4</xdr:col>
      <xdr:colOff>857250</xdr:colOff>
      <xdr:row>103</xdr:row>
      <xdr:rowOff>990600</xdr:rowOff>
    </xdr:to>
    <xdr:pic>
      <xdr:nvPicPr>
        <xdr:cNvPr id="44" name="aed38c95-1db9-4962-a7a2-1b948218e234">
          <a:extLst>
            <a:ext uri="{FF2B5EF4-FFF2-40B4-BE49-F238E27FC236}">
              <a16:creationId xmlns:a16="http://schemas.microsoft.com/office/drawing/2014/main" id="{00000000-0008-0000-0600-00002C000000}"/>
            </a:ext>
          </a:extLst>
        </xdr:cNvPr>
        <xdr:cNvPicPr>
          <a:picLocks noChangeAspect="1"/>
        </xdr:cNvPicPr>
      </xdr:nvPicPr>
      <xdr:blipFill>
        <a:blip xmlns:r="http://schemas.openxmlformats.org/officeDocument/2006/relationships" r:embed="rId43" cstate="print"/>
        <a:stretch>
          <a:fillRect/>
        </a:stretch>
      </xdr:blipFill>
      <xdr:spPr>
        <a:xfrm>
          <a:off x="0" y="0"/>
          <a:ext cx="0" cy="0"/>
        </a:xfrm>
        <a:prstGeom prst="rect">
          <a:avLst/>
        </a:prstGeom>
      </xdr:spPr>
    </xdr:pic>
    <xdr:clientData/>
  </xdr:twoCellAnchor>
  <xdr:twoCellAnchor>
    <xdr:from>
      <xdr:col>0</xdr:col>
      <xdr:colOff>95250</xdr:colOff>
      <xdr:row>105</xdr:row>
      <xdr:rowOff>47625</xdr:rowOff>
    </xdr:from>
    <xdr:to>
      <xdr:col>4</xdr:col>
      <xdr:colOff>857250</xdr:colOff>
      <xdr:row>105</xdr:row>
      <xdr:rowOff>990600</xdr:rowOff>
    </xdr:to>
    <xdr:pic>
      <xdr:nvPicPr>
        <xdr:cNvPr id="45" name="015399b7-9401-4da3-b1a3-596cfe86cd4a">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44" cstate="print"/>
        <a:stretch>
          <a:fillRect/>
        </a:stretch>
      </xdr:blipFill>
      <xdr:spPr>
        <a:xfrm>
          <a:off x="0" y="0"/>
          <a:ext cx="0" cy="0"/>
        </a:xfrm>
        <a:prstGeom prst="rect">
          <a:avLst/>
        </a:prstGeom>
      </xdr:spPr>
    </xdr:pic>
    <xdr:clientData/>
  </xdr:twoCellAnchor>
  <xdr:twoCellAnchor>
    <xdr:from>
      <xdr:col>0</xdr:col>
      <xdr:colOff>95250</xdr:colOff>
      <xdr:row>107</xdr:row>
      <xdr:rowOff>47625</xdr:rowOff>
    </xdr:from>
    <xdr:to>
      <xdr:col>4</xdr:col>
      <xdr:colOff>857250</xdr:colOff>
      <xdr:row>107</xdr:row>
      <xdr:rowOff>990600</xdr:rowOff>
    </xdr:to>
    <xdr:pic>
      <xdr:nvPicPr>
        <xdr:cNvPr id="46" name="5ee37f4e-9850-4230-a92e-5f8995955637">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45" cstate="print"/>
        <a:stretch>
          <a:fillRect/>
        </a:stretch>
      </xdr:blipFill>
      <xdr:spPr>
        <a:xfrm>
          <a:off x="0" y="0"/>
          <a:ext cx="0" cy="0"/>
        </a:xfrm>
        <a:prstGeom prst="rect">
          <a:avLst/>
        </a:prstGeom>
      </xdr:spPr>
    </xdr:pic>
    <xdr:clientData/>
  </xdr:twoCellAnchor>
  <xdr:twoCellAnchor>
    <xdr:from>
      <xdr:col>0</xdr:col>
      <xdr:colOff>95250</xdr:colOff>
      <xdr:row>109</xdr:row>
      <xdr:rowOff>47625</xdr:rowOff>
    </xdr:from>
    <xdr:to>
      <xdr:col>4</xdr:col>
      <xdr:colOff>857250</xdr:colOff>
      <xdr:row>109</xdr:row>
      <xdr:rowOff>990600</xdr:rowOff>
    </xdr:to>
    <xdr:pic>
      <xdr:nvPicPr>
        <xdr:cNvPr id="47" name="538449c6-fcfa-4103-abd8-7901fbb2b5ae">
          <a:extLst>
            <a:ext uri="{FF2B5EF4-FFF2-40B4-BE49-F238E27FC236}">
              <a16:creationId xmlns:a16="http://schemas.microsoft.com/office/drawing/2014/main" id="{00000000-0008-0000-0600-00002F000000}"/>
            </a:ext>
          </a:extLst>
        </xdr:cNvPr>
        <xdr:cNvPicPr>
          <a:picLocks noChangeAspect="1"/>
        </xdr:cNvPicPr>
      </xdr:nvPicPr>
      <xdr:blipFill>
        <a:blip xmlns:r="http://schemas.openxmlformats.org/officeDocument/2006/relationships" r:embed="rId46" cstate="print"/>
        <a:stretch>
          <a:fillRect/>
        </a:stretch>
      </xdr:blipFill>
      <xdr:spPr>
        <a:xfrm>
          <a:off x="0" y="0"/>
          <a:ext cx="0" cy="0"/>
        </a:xfrm>
        <a:prstGeom prst="rect">
          <a:avLst/>
        </a:prstGeom>
      </xdr:spPr>
    </xdr:pic>
    <xdr:clientData/>
  </xdr:twoCellAnchor>
  <xdr:twoCellAnchor>
    <xdr:from>
      <xdr:col>0</xdr:col>
      <xdr:colOff>95250</xdr:colOff>
      <xdr:row>111</xdr:row>
      <xdr:rowOff>47625</xdr:rowOff>
    </xdr:from>
    <xdr:to>
      <xdr:col>4</xdr:col>
      <xdr:colOff>857250</xdr:colOff>
      <xdr:row>111</xdr:row>
      <xdr:rowOff>990600</xdr:rowOff>
    </xdr:to>
    <xdr:pic>
      <xdr:nvPicPr>
        <xdr:cNvPr id="48" name="e63f3b5f-7941-4fed-8255-93c2c3dc1460">
          <a:extLst>
            <a:ext uri="{FF2B5EF4-FFF2-40B4-BE49-F238E27FC236}">
              <a16:creationId xmlns:a16="http://schemas.microsoft.com/office/drawing/2014/main" id="{00000000-0008-0000-0600-000030000000}"/>
            </a:ext>
          </a:extLst>
        </xdr:cNvPr>
        <xdr:cNvPicPr>
          <a:picLocks noChangeAspect="1"/>
        </xdr:cNvPicPr>
      </xdr:nvPicPr>
      <xdr:blipFill>
        <a:blip xmlns:r="http://schemas.openxmlformats.org/officeDocument/2006/relationships" r:embed="rId47" cstate="print"/>
        <a:stretch>
          <a:fillRect/>
        </a:stretch>
      </xdr:blipFill>
      <xdr:spPr>
        <a:xfrm>
          <a:off x="0" y="0"/>
          <a:ext cx="0" cy="0"/>
        </a:xfrm>
        <a:prstGeom prst="rect">
          <a:avLst/>
        </a:prstGeom>
      </xdr:spPr>
    </xdr:pic>
    <xdr:clientData/>
  </xdr:twoCellAnchor>
  <xdr:twoCellAnchor>
    <xdr:from>
      <xdr:col>0</xdr:col>
      <xdr:colOff>95250</xdr:colOff>
      <xdr:row>113</xdr:row>
      <xdr:rowOff>47625</xdr:rowOff>
    </xdr:from>
    <xdr:to>
      <xdr:col>4</xdr:col>
      <xdr:colOff>857250</xdr:colOff>
      <xdr:row>113</xdr:row>
      <xdr:rowOff>990600</xdr:rowOff>
    </xdr:to>
    <xdr:pic>
      <xdr:nvPicPr>
        <xdr:cNvPr id="49" name="8a906b56-421c-41c3-852e-39cfb03f9fd4">
          <a:extLst>
            <a:ext uri="{FF2B5EF4-FFF2-40B4-BE49-F238E27FC236}">
              <a16:creationId xmlns:a16="http://schemas.microsoft.com/office/drawing/2014/main" id="{00000000-0008-0000-0600-000031000000}"/>
            </a:ext>
          </a:extLst>
        </xdr:cNvPr>
        <xdr:cNvPicPr>
          <a:picLocks noChangeAspect="1"/>
        </xdr:cNvPicPr>
      </xdr:nvPicPr>
      <xdr:blipFill>
        <a:blip xmlns:r="http://schemas.openxmlformats.org/officeDocument/2006/relationships" r:embed="rId48" cstate="print"/>
        <a:stretch>
          <a:fillRect/>
        </a:stretch>
      </xdr:blipFill>
      <xdr:spPr>
        <a:xfrm>
          <a:off x="0" y="0"/>
          <a:ext cx="0" cy="0"/>
        </a:xfrm>
        <a:prstGeom prst="rect">
          <a:avLst/>
        </a:prstGeom>
      </xdr:spPr>
    </xdr:pic>
    <xdr:clientData/>
  </xdr:twoCellAnchor>
  <xdr:twoCellAnchor>
    <xdr:from>
      <xdr:col>0</xdr:col>
      <xdr:colOff>95250</xdr:colOff>
      <xdr:row>115</xdr:row>
      <xdr:rowOff>47625</xdr:rowOff>
    </xdr:from>
    <xdr:to>
      <xdr:col>4</xdr:col>
      <xdr:colOff>857250</xdr:colOff>
      <xdr:row>115</xdr:row>
      <xdr:rowOff>990600</xdr:rowOff>
    </xdr:to>
    <xdr:pic>
      <xdr:nvPicPr>
        <xdr:cNvPr id="50" name="a6f53714-e1a8-48ca-ba1c-81d3632239a4">
          <a:extLst>
            <a:ext uri="{FF2B5EF4-FFF2-40B4-BE49-F238E27FC236}">
              <a16:creationId xmlns:a16="http://schemas.microsoft.com/office/drawing/2014/main" id="{00000000-0008-0000-0600-000032000000}"/>
            </a:ext>
          </a:extLst>
        </xdr:cNvPr>
        <xdr:cNvPicPr>
          <a:picLocks noChangeAspect="1"/>
        </xdr:cNvPicPr>
      </xdr:nvPicPr>
      <xdr:blipFill>
        <a:blip xmlns:r="http://schemas.openxmlformats.org/officeDocument/2006/relationships" r:embed="rId49" cstate="print"/>
        <a:stretch>
          <a:fillRect/>
        </a:stretch>
      </xdr:blipFill>
      <xdr:spPr>
        <a:xfrm>
          <a:off x="0" y="0"/>
          <a:ext cx="0" cy="0"/>
        </a:xfrm>
        <a:prstGeom prst="rect">
          <a:avLst/>
        </a:prstGeom>
      </xdr:spPr>
    </xdr:pic>
    <xdr:clientData/>
  </xdr:twoCellAnchor>
  <xdr:twoCellAnchor>
    <xdr:from>
      <xdr:col>0</xdr:col>
      <xdr:colOff>95250</xdr:colOff>
      <xdr:row>117</xdr:row>
      <xdr:rowOff>47625</xdr:rowOff>
    </xdr:from>
    <xdr:to>
      <xdr:col>4</xdr:col>
      <xdr:colOff>857250</xdr:colOff>
      <xdr:row>117</xdr:row>
      <xdr:rowOff>990600</xdr:rowOff>
    </xdr:to>
    <xdr:pic>
      <xdr:nvPicPr>
        <xdr:cNvPr id="51" name="91e40b8d-d646-4b4d-8294-b9d9d735b535">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50" cstate="print"/>
        <a:stretch>
          <a:fillRect/>
        </a:stretch>
      </xdr:blipFill>
      <xdr:spPr>
        <a:xfrm>
          <a:off x="0" y="0"/>
          <a:ext cx="0" cy="0"/>
        </a:xfrm>
        <a:prstGeom prst="rect">
          <a:avLst/>
        </a:prstGeom>
      </xdr:spPr>
    </xdr:pic>
    <xdr:clientData/>
  </xdr:twoCellAnchor>
  <xdr:twoCellAnchor>
    <xdr:from>
      <xdr:col>0</xdr:col>
      <xdr:colOff>95250</xdr:colOff>
      <xdr:row>119</xdr:row>
      <xdr:rowOff>47625</xdr:rowOff>
    </xdr:from>
    <xdr:to>
      <xdr:col>4</xdr:col>
      <xdr:colOff>857250</xdr:colOff>
      <xdr:row>119</xdr:row>
      <xdr:rowOff>990600</xdr:rowOff>
    </xdr:to>
    <xdr:pic>
      <xdr:nvPicPr>
        <xdr:cNvPr id="52" name="21f0df61-6bab-48b2-9363-d7e24dac6f26">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51" cstate="print"/>
        <a:stretch>
          <a:fillRect/>
        </a:stretch>
      </xdr:blipFill>
      <xdr:spPr>
        <a:xfrm>
          <a:off x="0" y="0"/>
          <a:ext cx="0" cy="0"/>
        </a:xfrm>
        <a:prstGeom prst="rect">
          <a:avLst/>
        </a:prstGeom>
      </xdr:spPr>
    </xdr:pic>
    <xdr:clientData/>
  </xdr:twoCellAnchor>
  <xdr:twoCellAnchor>
    <xdr:from>
      <xdr:col>0</xdr:col>
      <xdr:colOff>95250</xdr:colOff>
      <xdr:row>121</xdr:row>
      <xdr:rowOff>47625</xdr:rowOff>
    </xdr:from>
    <xdr:to>
      <xdr:col>4</xdr:col>
      <xdr:colOff>857250</xdr:colOff>
      <xdr:row>121</xdr:row>
      <xdr:rowOff>990600</xdr:rowOff>
    </xdr:to>
    <xdr:pic>
      <xdr:nvPicPr>
        <xdr:cNvPr id="53" name="685f7115-0866-4b1c-bb93-d462ce0f016e">
          <a:extLst>
            <a:ext uri="{FF2B5EF4-FFF2-40B4-BE49-F238E27FC236}">
              <a16:creationId xmlns:a16="http://schemas.microsoft.com/office/drawing/2014/main" id="{00000000-0008-0000-0600-000035000000}"/>
            </a:ext>
          </a:extLst>
        </xdr:cNvPr>
        <xdr:cNvPicPr>
          <a:picLocks noChangeAspect="1"/>
        </xdr:cNvPicPr>
      </xdr:nvPicPr>
      <xdr:blipFill>
        <a:blip xmlns:r="http://schemas.openxmlformats.org/officeDocument/2006/relationships" r:embed="rId52" cstate="print"/>
        <a:stretch>
          <a:fillRect/>
        </a:stretch>
      </xdr:blipFill>
      <xdr:spPr>
        <a:xfrm>
          <a:off x="0" y="0"/>
          <a:ext cx="0" cy="0"/>
        </a:xfrm>
        <a:prstGeom prst="rect">
          <a:avLst/>
        </a:prstGeom>
      </xdr:spPr>
    </xdr:pic>
    <xdr:clientData/>
  </xdr:twoCellAnchor>
  <xdr:twoCellAnchor>
    <xdr:from>
      <xdr:col>0</xdr:col>
      <xdr:colOff>95250</xdr:colOff>
      <xdr:row>123</xdr:row>
      <xdr:rowOff>47625</xdr:rowOff>
    </xdr:from>
    <xdr:to>
      <xdr:col>4</xdr:col>
      <xdr:colOff>857250</xdr:colOff>
      <xdr:row>123</xdr:row>
      <xdr:rowOff>990600</xdr:rowOff>
    </xdr:to>
    <xdr:pic>
      <xdr:nvPicPr>
        <xdr:cNvPr id="54" name="6f14607f-7b4f-41be-8a15-397c9b2e7025">
          <a:extLst>
            <a:ext uri="{FF2B5EF4-FFF2-40B4-BE49-F238E27FC236}">
              <a16:creationId xmlns:a16="http://schemas.microsoft.com/office/drawing/2014/main" id="{00000000-0008-0000-0600-000036000000}"/>
            </a:ext>
          </a:extLst>
        </xdr:cNvPr>
        <xdr:cNvPicPr>
          <a:picLocks noChangeAspect="1"/>
        </xdr:cNvPicPr>
      </xdr:nvPicPr>
      <xdr:blipFill>
        <a:blip xmlns:r="http://schemas.openxmlformats.org/officeDocument/2006/relationships" r:embed="rId53" cstate="print"/>
        <a:stretch>
          <a:fillRect/>
        </a:stretch>
      </xdr:blipFill>
      <xdr:spPr>
        <a:xfrm>
          <a:off x="0" y="0"/>
          <a:ext cx="0" cy="0"/>
        </a:xfrm>
        <a:prstGeom prst="rect">
          <a:avLst/>
        </a:prstGeom>
      </xdr:spPr>
    </xdr:pic>
    <xdr:clientData/>
  </xdr:twoCellAnchor>
  <xdr:twoCellAnchor>
    <xdr:from>
      <xdr:col>0</xdr:col>
      <xdr:colOff>95250</xdr:colOff>
      <xdr:row>125</xdr:row>
      <xdr:rowOff>47625</xdr:rowOff>
    </xdr:from>
    <xdr:to>
      <xdr:col>4</xdr:col>
      <xdr:colOff>857250</xdr:colOff>
      <xdr:row>125</xdr:row>
      <xdr:rowOff>990600</xdr:rowOff>
    </xdr:to>
    <xdr:pic>
      <xdr:nvPicPr>
        <xdr:cNvPr id="55" name="82a77eef-796a-4429-af27-c070055ea0a2">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54" cstate="print"/>
        <a:stretch>
          <a:fillRect/>
        </a:stretch>
      </xdr:blipFill>
      <xdr:spPr>
        <a:xfrm>
          <a:off x="0" y="0"/>
          <a:ext cx="0" cy="0"/>
        </a:xfrm>
        <a:prstGeom prst="rect">
          <a:avLst/>
        </a:prstGeom>
      </xdr:spPr>
    </xdr:pic>
    <xdr:clientData/>
  </xdr:twoCellAnchor>
  <xdr:twoCellAnchor>
    <xdr:from>
      <xdr:col>0</xdr:col>
      <xdr:colOff>95250</xdr:colOff>
      <xdr:row>127</xdr:row>
      <xdr:rowOff>47625</xdr:rowOff>
    </xdr:from>
    <xdr:to>
      <xdr:col>4</xdr:col>
      <xdr:colOff>857250</xdr:colOff>
      <xdr:row>127</xdr:row>
      <xdr:rowOff>990600</xdr:rowOff>
    </xdr:to>
    <xdr:pic>
      <xdr:nvPicPr>
        <xdr:cNvPr id="56" name="a5096bd1-ef00-4fa3-8b35-7b1e00253674">
          <a:extLst>
            <a:ext uri="{FF2B5EF4-FFF2-40B4-BE49-F238E27FC236}">
              <a16:creationId xmlns:a16="http://schemas.microsoft.com/office/drawing/2014/main" id="{00000000-0008-0000-0600-000038000000}"/>
            </a:ext>
          </a:extLst>
        </xdr:cNvPr>
        <xdr:cNvPicPr>
          <a:picLocks noChangeAspect="1"/>
        </xdr:cNvPicPr>
      </xdr:nvPicPr>
      <xdr:blipFill>
        <a:blip xmlns:r="http://schemas.openxmlformats.org/officeDocument/2006/relationships" r:embed="rId55" cstate="print"/>
        <a:stretch>
          <a:fillRect/>
        </a:stretch>
      </xdr:blipFill>
      <xdr:spPr>
        <a:xfrm>
          <a:off x="0" y="0"/>
          <a:ext cx="0" cy="0"/>
        </a:xfrm>
        <a:prstGeom prst="rect">
          <a:avLst/>
        </a:prstGeom>
      </xdr:spPr>
    </xdr:pic>
    <xdr:clientData/>
  </xdr:twoCellAnchor>
  <xdr:twoCellAnchor>
    <xdr:from>
      <xdr:col>0</xdr:col>
      <xdr:colOff>95250</xdr:colOff>
      <xdr:row>129</xdr:row>
      <xdr:rowOff>47625</xdr:rowOff>
    </xdr:from>
    <xdr:to>
      <xdr:col>4</xdr:col>
      <xdr:colOff>857250</xdr:colOff>
      <xdr:row>129</xdr:row>
      <xdr:rowOff>990600</xdr:rowOff>
    </xdr:to>
    <xdr:pic>
      <xdr:nvPicPr>
        <xdr:cNvPr id="57" name="eb6e879f-2983-4411-8293-ae0d52b59b2b">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56" cstate="print"/>
        <a:stretch>
          <a:fillRect/>
        </a:stretch>
      </xdr:blipFill>
      <xdr:spPr>
        <a:xfrm>
          <a:off x="0" y="0"/>
          <a:ext cx="0" cy="0"/>
        </a:xfrm>
        <a:prstGeom prst="rect">
          <a:avLst/>
        </a:prstGeom>
      </xdr:spPr>
    </xdr:pic>
    <xdr:clientData/>
  </xdr:twoCellAnchor>
  <xdr:twoCellAnchor>
    <xdr:from>
      <xdr:col>0</xdr:col>
      <xdr:colOff>95250</xdr:colOff>
      <xdr:row>131</xdr:row>
      <xdr:rowOff>47625</xdr:rowOff>
    </xdr:from>
    <xdr:to>
      <xdr:col>4</xdr:col>
      <xdr:colOff>857250</xdr:colOff>
      <xdr:row>131</xdr:row>
      <xdr:rowOff>990600</xdr:rowOff>
    </xdr:to>
    <xdr:pic>
      <xdr:nvPicPr>
        <xdr:cNvPr id="58" name="c5b061a7-d67e-47ba-b2f6-3cb38f120046">
          <a:extLst>
            <a:ext uri="{FF2B5EF4-FFF2-40B4-BE49-F238E27FC236}">
              <a16:creationId xmlns:a16="http://schemas.microsoft.com/office/drawing/2014/main" id="{00000000-0008-0000-0600-00003A000000}"/>
            </a:ext>
          </a:extLst>
        </xdr:cNvPr>
        <xdr:cNvPicPr>
          <a:picLocks noChangeAspect="1"/>
        </xdr:cNvPicPr>
      </xdr:nvPicPr>
      <xdr:blipFill>
        <a:blip xmlns:r="http://schemas.openxmlformats.org/officeDocument/2006/relationships" r:embed="rId57" cstate="print"/>
        <a:stretch>
          <a:fillRect/>
        </a:stretch>
      </xdr:blipFill>
      <xdr:spPr>
        <a:xfrm>
          <a:off x="0" y="0"/>
          <a:ext cx="0" cy="0"/>
        </a:xfrm>
        <a:prstGeom prst="rect">
          <a:avLst/>
        </a:prstGeom>
      </xdr:spPr>
    </xdr:pic>
    <xdr:clientData/>
  </xdr:twoCellAnchor>
  <xdr:twoCellAnchor>
    <xdr:from>
      <xdr:col>0</xdr:col>
      <xdr:colOff>95250</xdr:colOff>
      <xdr:row>133</xdr:row>
      <xdr:rowOff>47625</xdr:rowOff>
    </xdr:from>
    <xdr:to>
      <xdr:col>4</xdr:col>
      <xdr:colOff>857250</xdr:colOff>
      <xdr:row>133</xdr:row>
      <xdr:rowOff>990600</xdr:rowOff>
    </xdr:to>
    <xdr:pic>
      <xdr:nvPicPr>
        <xdr:cNvPr id="59" name="2cbd26c9-f587-474a-ae70-edf93ca326a4">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58" cstate="print"/>
        <a:stretch>
          <a:fillRect/>
        </a:stretch>
      </xdr:blipFill>
      <xdr:spPr>
        <a:xfrm>
          <a:off x="0" y="0"/>
          <a:ext cx="0" cy="0"/>
        </a:xfrm>
        <a:prstGeom prst="rect">
          <a:avLst/>
        </a:prstGeom>
      </xdr:spPr>
    </xdr:pic>
    <xdr:clientData/>
  </xdr:twoCellAnchor>
  <xdr:twoCellAnchor>
    <xdr:from>
      <xdr:col>0</xdr:col>
      <xdr:colOff>95250</xdr:colOff>
      <xdr:row>135</xdr:row>
      <xdr:rowOff>47625</xdr:rowOff>
    </xdr:from>
    <xdr:to>
      <xdr:col>4</xdr:col>
      <xdr:colOff>857250</xdr:colOff>
      <xdr:row>135</xdr:row>
      <xdr:rowOff>990600</xdr:rowOff>
    </xdr:to>
    <xdr:pic>
      <xdr:nvPicPr>
        <xdr:cNvPr id="60" name="8c61ed7a-389d-46df-9600-e3063f75ad96">
          <a:extLst>
            <a:ext uri="{FF2B5EF4-FFF2-40B4-BE49-F238E27FC236}">
              <a16:creationId xmlns:a16="http://schemas.microsoft.com/office/drawing/2014/main" id="{00000000-0008-0000-0600-00003C000000}"/>
            </a:ext>
          </a:extLst>
        </xdr:cNvPr>
        <xdr:cNvPicPr>
          <a:picLocks noChangeAspect="1"/>
        </xdr:cNvPicPr>
      </xdr:nvPicPr>
      <xdr:blipFill>
        <a:blip xmlns:r="http://schemas.openxmlformats.org/officeDocument/2006/relationships" r:embed="rId59" cstate="print"/>
        <a:stretch>
          <a:fillRect/>
        </a:stretch>
      </xdr:blipFill>
      <xdr:spPr>
        <a:xfrm>
          <a:off x="0" y="0"/>
          <a:ext cx="0" cy="0"/>
        </a:xfrm>
        <a:prstGeom prst="rect">
          <a:avLst/>
        </a:prstGeom>
      </xdr:spPr>
    </xdr:pic>
    <xdr:clientData/>
  </xdr:twoCellAnchor>
  <xdr:twoCellAnchor>
    <xdr:from>
      <xdr:col>0</xdr:col>
      <xdr:colOff>95250</xdr:colOff>
      <xdr:row>137</xdr:row>
      <xdr:rowOff>47625</xdr:rowOff>
    </xdr:from>
    <xdr:to>
      <xdr:col>4</xdr:col>
      <xdr:colOff>857250</xdr:colOff>
      <xdr:row>137</xdr:row>
      <xdr:rowOff>990600</xdr:rowOff>
    </xdr:to>
    <xdr:pic>
      <xdr:nvPicPr>
        <xdr:cNvPr id="61" name="119a7e75-7502-4fc7-882e-ea6c0805912e">
          <a:extLst>
            <a:ext uri="{FF2B5EF4-FFF2-40B4-BE49-F238E27FC236}">
              <a16:creationId xmlns:a16="http://schemas.microsoft.com/office/drawing/2014/main" id="{00000000-0008-0000-0600-00003D000000}"/>
            </a:ext>
          </a:extLst>
        </xdr:cNvPr>
        <xdr:cNvPicPr>
          <a:picLocks noChangeAspect="1"/>
        </xdr:cNvPicPr>
      </xdr:nvPicPr>
      <xdr:blipFill>
        <a:blip xmlns:r="http://schemas.openxmlformats.org/officeDocument/2006/relationships" r:embed="rId60" cstate="print"/>
        <a:stretch>
          <a:fillRect/>
        </a:stretch>
      </xdr:blipFill>
      <xdr:spPr>
        <a:xfrm>
          <a:off x="0" y="0"/>
          <a:ext cx="0" cy="0"/>
        </a:xfrm>
        <a:prstGeom prst="rect">
          <a:avLst/>
        </a:prstGeom>
      </xdr:spPr>
    </xdr:pic>
    <xdr:clientData/>
  </xdr:twoCellAnchor>
  <xdr:twoCellAnchor>
    <xdr:from>
      <xdr:col>0</xdr:col>
      <xdr:colOff>95250</xdr:colOff>
      <xdr:row>139</xdr:row>
      <xdr:rowOff>47625</xdr:rowOff>
    </xdr:from>
    <xdr:to>
      <xdr:col>4</xdr:col>
      <xdr:colOff>857250</xdr:colOff>
      <xdr:row>139</xdr:row>
      <xdr:rowOff>990600</xdr:rowOff>
    </xdr:to>
    <xdr:pic>
      <xdr:nvPicPr>
        <xdr:cNvPr id="62" name="9c626392-b3dc-4f8a-902a-192a3af6223e">
          <a:extLst>
            <a:ext uri="{FF2B5EF4-FFF2-40B4-BE49-F238E27FC236}">
              <a16:creationId xmlns:a16="http://schemas.microsoft.com/office/drawing/2014/main" id="{00000000-0008-0000-0600-00003E000000}"/>
            </a:ext>
          </a:extLst>
        </xdr:cNvPr>
        <xdr:cNvPicPr>
          <a:picLocks noChangeAspect="1"/>
        </xdr:cNvPicPr>
      </xdr:nvPicPr>
      <xdr:blipFill>
        <a:blip xmlns:r="http://schemas.openxmlformats.org/officeDocument/2006/relationships" r:embed="rId61" cstate="print"/>
        <a:stretch>
          <a:fillRect/>
        </a:stretch>
      </xdr:blipFill>
      <xdr:spPr>
        <a:xfrm>
          <a:off x="0" y="0"/>
          <a:ext cx="0" cy="0"/>
        </a:xfrm>
        <a:prstGeom prst="rect">
          <a:avLst/>
        </a:prstGeom>
      </xdr:spPr>
    </xdr:pic>
    <xdr:clientData/>
  </xdr:twoCellAnchor>
  <xdr:twoCellAnchor>
    <xdr:from>
      <xdr:col>0</xdr:col>
      <xdr:colOff>95250</xdr:colOff>
      <xdr:row>141</xdr:row>
      <xdr:rowOff>47625</xdr:rowOff>
    </xdr:from>
    <xdr:to>
      <xdr:col>4</xdr:col>
      <xdr:colOff>857250</xdr:colOff>
      <xdr:row>141</xdr:row>
      <xdr:rowOff>990600</xdr:rowOff>
    </xdr:to>
    <xdr:pic>
      <xdr:nvPicPr>
        <xdr:cNvPr id="63" name="0e640b91-2dd8-4c65-a3cd-970bfa632193">
          <a:extLst>
            <a:ext uri="{FF2B5EF4-FFF2-40B4-BE49-F238E27FC236}">
              <a16:creationId xmlns:a16="http://schemas.microsoft.com/office/drawing/2014/main" id="{00000000-0008-0000-0600-00003F000000}"/>
            </a:ext>
          </a:extLst>
        </xdr:cNvPr>
        <xdr:cNvPicPr>
          <a:picLocks noChangeAspect="1"/>
        </xdr:cNvPicPr>
      </xdr:nvPicPr>
      <xdr:blipFill>
        <a:blip xmlns:r="http://schemas.openxmlformats.org/officeDocument/2006/relationships" r:embed="rId62" cstate="print"/>
        <a:stretch>
          <a:fillRect/>
        </a:stretch>
      </xdr:blipFill>
      <xdr:spPr>
        <a:xfrm>
          <a:off x="0" y="0"/>
          <a:ext cx="0" cy="0"/>
        </a:xfrm>
        <a:prstGeom prst="rect">
          <a:avLst/>
        </a:prstGeom>
      </xdr:spPr>
    </xdr:pic>
    <xdr:clientData/>
  </xdr:twoCellAnchor>
  <xdr:twoCellAnchor>
    <xdr:from>
      <xdr:col>0</xdr:col>
      <xdr:colOff>95250</xdr:colOff>
      <xdr:row>143</xdr:row>
      <xdr:rowOff>47625</xdr:rowOff>
    </xdr:from>
    <xdr:to>
      <xdr:col>4</xdr:col>
      <xdr:colOff>857250</xdr:colOff>
      <xdr:row>143</xdr:row>
      <xdr:rowOff>990600</xdr:rowOff>
    </xdr:to>
    <xdr:pic>
      <xdr:nvPicPr>
        <xdr:cNvPr id="64" name="96e46b8a-39ee-4fb1-b666-360f02c17ce7">
          <a:extLst>
            <a:ext uri="{FF2B5EF4-FFF2-40B4-BE49-F238E27FC236}">
              <a16:creationId xmlns:a16="http://schemas.microsoft.com/office/drawing/2014/main" id="{00000000-0008-0000-0600-000040000000}"/>
            </a:ext>
          </a:extLst>
        </xdr:cNvPr>
        <xdr:cNvPicPr>
          <a:picLocks noChangeAspect="1"/>
        </xdr:cNvPicPr>
      </xdr:nvPicPr>
      <xdr:blipFill>
        <a:blip xmlns:r="http://schemas.openxmlformats.org/officeDocument/2006/relationships" r:embed="rId63" cstate="print"/>
        <a:stretch>
          <a:fillRect/>
        </a:stretch>
      </xdr:blipFill>
      <xdr:spPr>
        <a:xfrm>
          <a:off x="0" y="0"/>
          <a:ext cx="0" cy="0"/>
        </a:xfrm>
        <a:prstGeom prst="rect">
          <a:avLst/>
        </a:prstGeom>
      </xdr:spPr>
    </xdr:pic>
    <xdr:clientData/>
  </xdr:twoCellAnchor>
  <xdr:twoCellAnchor>
    <xdr:from>
      <xdr:col>0</xdr:col>
      <xdr:colOff>95250</xdr:colOff>
      <xdr:row>145</xdr:row>
      <xdr:rowOff>47625</xdr:rowOff>
    </xdr:from>
    <xdr:to>
      <xdr:col>4</xdr:col>
      <xdr:colOff>857250</xdr:colOff>
      <xdr:row>145</xdr:row>
      <xdr:rowOff>1143000</xdr:rowOff>
    </xdr:to>
    <xdr:pic>
      <xdr:nvPicPr>
        <xdr:cNvPr id="65" name="7a1a9733-56e8-4ca3-acc9-6a2943c6ff5d">
          <a:extLst>
            <a:ext uri="{FF2B5EF4-FFF2-40B4-BE49-F238E27FC236}">
              <a16:creationId xmlns:a16="http://schemas.microsoft.com/office/drawing/2014/main" id="{00000000-0008-0000-0600-000041000000}"/>
            </a:ext>
          </a:extLst>
        </xdr:cNvPr>
        <xdr:cNvPicPr>
          <a:picLocks noChangeAspect="1"/>
        </xdr:cNvPicPr>
      </xdr:nvPicPr>
      <xdr:blipFill>
        <a:blip xmlns:r="http://schemas.openxmlformats.org/officeDocument/2006/relationships" r:embed="rId64" cstate="print"/>
        <a:stretch>
          <a:fillRect/>
        </a:stretch>
      </xdr:blipFill>
      <xdr:spPr>
        <a:xfrm>
          <a:off x="0" y="0"/>
          <a:ext cx="0" cy="0"/>
        </a:xfrm>
        <a:prstGeom prst="rect">
          <a:avLst/>
        </a:prstGeom>
      </xdr:spPr>
    </xdr:pic>
    <xdr:clientData/>
  </xdr:twoCellAnchor>
  <xdr:twoCellAnchor>
    <xdr:from>
      <xdr:col>0</xdr:col>
      <xdr:colOff>95250</xdr:colOff>
      <xdr:row>147</xdr:row>
      <xdr:rowOff>47625</xdr:rowOff>
    </xdr:from>
    <xdr:to>
      <xdr:col>4</xdr:col>
      <xdr:colOff>857250</xdr:colOff>
      <xdr:row>147</xdr:row>
      <xdr:rowOff>990600</xdr:rowOff>
    </xdr:to>
    <xdr:pic>
      <xdr:nvPicPr>
        <xdr:cNvPr id="66" name="42c71cf7-6ac2-4f62-824f-9e7580b6c735">
          <a:extLst>
            <a:ext uri="{FF2B5EF4-FFF2-40B4-BE49-F238E27FC236}">
              <a16:creationId xmlns:a16="http://schemas.microsoft.com/office/drawing/2014/main" id="{00000000-0008-0000-0600-000042000000}"/>
            </a:ext>
          </a:extLst>
        </xdr:cNvPr>
        <xdr:cNvPicPr>
          <a:picLocks noChangeAspect="1"/>
        </xdr:cNvPicPr>
      </xdr:nvPicPr>
      <xdr:blipFill>
        <a:blip xmlns:r="http://schemas.openxmlformats.org/officeDocument/2006/relationships" r:embed="rId65" cstate="print"/>
        <a:stretch>
          <a:fillRect/>
        </a:stretch>
      </xdr:blipFill>
      <xdr:spPr>
        <a:xfrm>
          <a:off x="0" y="0"/>
          <a:ext cx="0" cy="0"/>
        </a:xfrm>
        <a:prstGeom prst="rect">
          <a:avLst/>
        </a:prstGeom>
      </xdr:spPr>
    </xdr:pic>
    <xdr:clientData/>
  </xdr:twoCellAnchor>
  <xdr:twoCellAnchor>
    <xdr:from>
      <xdr:col>0</xdr:col>
      <xdr:colOff>95250</xdr:colOff>
      <xdr:row>149</xdr:row>
      <xdr:rowOff>47625</xdr:rowOff>
    </xdr:from>
    <xdr:to>
      <xdr:col>4</xdr:col>
      <xdr:colOff>857250</xdr:colOff>
      <xdr:row>149</xdr:row>
      <xdr:rowOff>990600</xdr:rowOff>
    </xdr:to>
    <xdr:pic>
      <xdr:nvPicPr>
        <xdr:cNvPr id="67" name="893af437-c872-4b33-a6ac-28a7799a87ea">
          <a:extLst>
            <a:ext uri="{FF2B5EF4-FFF2-40B4-BE49-F238E27FC236}">
              <a16:creationId xmlns:a16="http://schemas.microsoft.com/office/drawing/2014/main" id="{00000000-0008-0000-0600-000043000000}"/>
            </a:ext>
          </a:extLst>
        </xdr:cNvPr>
        <xdr:cNvPicPr>
          <a:picLocks noChangeAspect="1"/>
        </xdr:cNvPicPr>
      </xdr:nvPicPr>
      <xdr:blipFill>
        <a:blip xmlns:r="http://schemas.openxmlformats.org/officeDocument/2006/relationships" r:embed="rId66" cstate="print"/>
        <a:stretch>
          <a:fillRect/>
        </a:stretch>
      </xdr:blipFill>
      <xdr:spPr>
        <a:xfrm>
          <a:off x="0" y="0"/>
          <a:ext cx="0" cy="0"/>
        </a:xfrm>
        <a:prstGeom prst="rect">
          <a:avLst/>
        </a:prstGeom>
      </xdr:spPr>
    </xdr:pic>
    <xdr:clientData/>
  </xdr:twoCellAnchor>
  <xdr:twoCellAnchor>
    <xdr:from>
      <xdr:col>0</xdr:col>
      <xdr:colOff>95250</xdr:colOff>
      <xdr:row>151</xdr:row>
      <xdr:rowOff>47625</xdr:rowOff>
    </xdr:from>
    <xdr:to>
      <xdr:col>4</xdr:col>
      <xdr:colOff>857250</xdr:colOff>
      <xdr:row>151</xdr:row>
      <xdr:rowOff>990600</xdr:rowOff>
    </xdr:to>
    <xdr:pic>
      <xdr:nvPicPr>
        <xdr:cNvPr id="68" name="9031e2b2-89b9-45d6-b595-1b198035b916">
          <a:extLst>
            <a:ext uri="{FF2B5EF4-FFF2-40B4-BE49-F238E27FC236}">
              <a16:creationId xmlns:a16="http://schemas.microsoft.com/office/drawing/2014/main" id="{00000000-0008-0000-0600-000044000000}"/>
            </a:ext>
          </a:extLst>
        </xdr:cNvPr>
        <xdr:cNvPicPr>
          <a:picLocks noChangeAspect="1"/>
        </xdr:cNvPicPr>
      </xdr:nvPicPr>
      <xdr:blipFill>
        <a:blip xmlns:r="http://schemas.openxmlformats.org/officeDocument/2006/relationships" r:embed="rId67" cstate="print"/>
        <a:stretch>
          <a:fillRect/>
        </a:stretch>
      </xdr:blipFill>
      <xdr:spPr>
        <a:xfrm>
          <a:off x="0" y="0"/>
          <a:ext cx="0" cy="0"/>
        </a:xfrm>
        <a:prstGeom prst="rect">
          <a:avLst/>
        </a:prstGeom>
      </xdr:spPr>
    </xdr:pic>
    <xdr:clientData/>
  </xdr:twoCellAnchor>
  <xdr:twoCellAnchor>
    <xdr:from>
      <xdr:col>0</xdr:col>
      <xdr:colOff>95250</xdr:colOff>
      <xdr:row>153</xdr:row>
      <xdr:rowOff>47625</xdr:rowOff>
    </xdr:from>
    <xdr:to>
      <xdr:col>4</xdr:col>
      <xdr:colOff>857250</xdr:colOff>
      <xdr:row>153</xdr:row>
      <xdr:rowOff>990600</xdr:rowOff>
    </xdr:to>
    <xdr:pic>
      <xdr:nvPicPr>
        <xdr:cNvPr id="69" name="54185d63-f716-46cb-8059-8f3bb52106ec">
          <a:extLst>
            <a:ext uri="{FF2B5EF4-FFF2-40B4-BE49-F238E27FC236}">
              <a16:creationId xmlns:a16="http://schemas.microsoft.com/office/drawing/2014/main" id="{00000000-0008-0000-0600-000045000000}"/>
            </a:ext>
          </a:extLst>
        </xdr:cNvPr>
        <xdr:cNvPicPr>
          <a:picLocks noChangeAspect="1"/>
        </xdr:cNvPicPr>
      </xdr:nvPicPr>
      <xdr:blipFill>
        <a:blip xmlns:r="http://schemas.openxmlformats.org/officeDocument/2006/relationships" r:embed="rId68" cstate="print"/>
        <a:stretch>
          <a:fillRect/>
        </a:stretch>
      </xdr:blipFill>
      <xdr:spPr>
        <a:xfrm>
          <a:off x="0" y="0"/>
          <a:ext cx="0" cy="0"/>
        </a:xfrm>
        <a:prstGeom prst="rect">
          <a:avLst/>
        </a:prstGeom>
      </xdr:spPr>
    </xdr:pic>
    <xdr:clientData/>
  </xdr:twoCellAnchor>
  <xdr:twoCellAnchor>
    <xdr:from>
      <xdr:col>0</xdr:col>
      <xdr:colOff>95250</xdr:colOff>
      <xdr:row>155</xdr:row>
      <xdr:rowOff>47625</xdr:rowOff>
    </xdr:from>
    <xdr:to>
      <xdr:col>4</xdr:col>
      <xdr:colOff>857250</xdr:colOff>
      <xdr:row>155</xdr:row>
      <xdr:rowOff>990600</xdr:rowOff>
    </xdr:to>
    <xdr:pic>
      <xdr:nvPicPr>
        <xdr:cNvPr id="70" name="895f3e63-97f1-43c6-a7a5-e31d965aa098">
          <a:extLst>
            <a:ext uri="{FF2B5EF4-FFF2-40B4-BE49-F238E27FC236}">
              <a16:creationId xmlns:a16="http://schemas.microsoft.com/office/drawing/2014/main" id="{00000000-0008-0000-0600-000046000000}"/>
            </a:ext>
          </a:extLst>
        </xdr:cNvPr>
        <xdr:cNvPicPr>
          <a:picLocks noChangeAspect="1"/>
        </xdr:cNvPicPr>
      </xdr:nvPicPr>
      <xdr:blipFill>
        <a:blip xmlns:r="http://schemas.openxmlformats.org/officeDocument/2006/relationships" r:embed="rId69" cstate="print"/>
        <a:stretch>
          <a:fillRect/>
        </a:stretch>
      </xdr:blipFill>
      <xdr:spPr>
        <a:xfrm>
          <a:off x="0" y="0"/>
          <a:ext cx="0" cy="0"/>
        </a:xfrm>
        <a:prstGeom prst="rect">
          <a:avLst/>
        </a:prstGeom>
      </xdr:spPr>
    </xdr:pic>
    <xdr:clientData/>
  </xdr:twoCellAnchor>
  <xdr:twoCellAnchor>
    <xdr:from>
      <xdr:col>0</xdr:col>
      <xdr:colOff>95250</xdr:colOff>
      <xdr:row>157</xdr:row>
      <xdr:rowOff>47625</xdr:rowOff>
    </xdr:from>
    <xdr:to>
      <xdr:col>4</xdr:col>
      <xdr:colOff>857250</xdr:colOff>
      <xdr:row>157</xdr:row>
      <xdr:rowOff>990600</xdr:rowOff>
    </xdr:to>
    <xdr:pic>
      <xdr:nvPicPr>
        <xdr:cNvPr id="71" name="09eebc34-997b-4502-9393-29bb37eb33cb">
          <a:extLst>
            <a:ext uri="{FF2B5EF4-FFF2-40B4-BE49-F238E27FC236}">
              <a16:creationId xmlns:a16="http://schemas.microsoft.com/office/drawing/2014/main" id="{00000000-0008-0000-0600-000047000000}"/>
            </a:ext>
          </a:extLst>
        </xdr:cNvPr>
        <xdr:cNvPicPr>
          <a:picLocks noChangeAspect="1"/>
        </xdr:cNvPicPr>
      </xdr:nvPicPr>
      <xdr:blipFill>
        <a:blip xmlns:r="http://schemas.openxmlformats.org/officeDocument/2006/relationships" r:embed="rId70" cstate="print"/>
        <a:stretch>
          <a:fillRect/>
        </a:stretch>
      </xdr:blipFill>
      <xdr:spPr>
        <a:xfrm>
          <a:off x="0" y="0"/>
          <a:ext cx="0" cy="0"/>
        </a:xfrm>
        <a:prstGeom prst="rect">
          <a:avLst/>
        </a:prstGeom>
      </xdr:spPr>
    </xdr:pic>
    <xdr:clientData/>
  </xdr:twoCellAnchor>
  <xdr:twoCellAnchor>
    <xdr:from>
      <xdr:col>0</xdr:col>
      <xdr:colOff>95250</xdr:colOff>
      <xdr:row>159</xdr:row>
      <xdr:rowOff>47625</xdr:rowOff>
    </xdr:from>
    <xdr:to>
      <xdr:col>4</xdr:col>
      <xdr:colOff>857250</xdr:colOff>
      <xdr:row>159</xdr:row>
      <xdr:rowOff>990600</xdr:rowOff>
    </xdr:to>
    <xdr:pic>
      <xdr:nvPicPr>
        <xdr:cNvPr id="72" name="56e63480-23da-4445-85a6-fc86a5549cb5">
          <a:extLst>
            <a:ext uri="{FF2B5EF4-FFF2-40B4-BE49-F238E27FC236}">
              <a16:creationId xmlns:a16="http://schemas.microsoft.com/office/drawing/2014/main" id="{00000000-0008-0000-0600-000048000000}"/>
            </a:ext>
          </a:extLst>
        </xdr:cNvPr>
        <xdr:cNvPicPr>
          <a:picLocks noChangeAspect="1"/>
        </xdr:cNvPicPr>
      </xdr:nvPicPr>
      <xdr:blipFill>
        <a:blip xmlns:r="http://schemas.openxmlformats.org/officeDocument/2006/relationships" r:embed="rId71" cstate="print"/>
        <a:stretch>
          <a:fillRect/>
        </a:stretch>
      </xdr:blipFill>
      <xdr:spPr>
        <a:xfrm>
          <a:off x="0" y="0"/>
          <a:ext cx="0" cy="0"/>
        </a:xfrm>
        <a:prstGeom prst="rect">
          <a:avLst/>
        </a:prstGeom>
      </xdr:spPr>
    </xdr:pic>
    <xdr:clientData/>
  </xdr:twoCellAnchor>
  <xdr:twoCellAnchor>
    <xdr:from>
      <xdr:col>0</xdr:col>
      <xdr:colOff>95250</xdr:colOff>
      <xdr:row>161</xdr:row>
      <xdr:rowOff>47625</xdr:rowOff>
    </xdr:from>
    <xdr:to>
      <xdr:col>4</xdr:col>
      <xdr:colOff>857250</xdr:colOff>
      <xdr:row>161</xdr:row>
      <xdr:rowOff>990600</xdr:rowOff>
    </xdr:to>
    <xdr:pic>
      <xdr:nvPicPr>
        <xdr:cNvPr id="73" name="de7ccc27-1133-4500-bf1d-53a7c6db128a">
          <a:extLst>
            <a:ext uri="{FF2B5EF4-FFF2-40B4-BE49-F238E27FC236}">
              <a16:creationId xmlns:a16="http://schemas.microsoft.com/office/drawing/2014/main" id="{00000000-0008-0000-0600-000049000000}"/>
            </a:ext>
          </a:extLst>
        </xdr:cNvPr>
        <xdr:cNvPicPr>
          <a:picLocks noChangeAspect="1"/>
        </xdr:cNvPicPr>
      </xdr:nvPicPr>
      <xdr:blipFill>
        <a:blip xmlns:r="http://schemas.openxmlformats.org/officeDocument/2006/relationships" r:embed="rId72" cstate="print"/>
        <a:stretch>
          <a:fillRect/>
        </a:stretch>
      </xdr:blipFill>
      <xdr:spPr>
        <a:xfrm>
          <a:off x="0" y="0"/>
          <a:ext cx="0" cy="0"/>
        </a:xfrm>
        <a:prstGeom prst="rect">
          <a:avLst/>
        </a:prstGeom>
      </xdr:spPr>
    </xdr:pic>
    <xdr:clientData/>
  </xdr:twoCellAnchor>
  <xdr:twoCellAnchor>
    <xdr:from>
      <xdr:col>0</xdr:col>
      <xdr:colOff>95250</xdr:colOff>
      <xdr:row>163</xdr:row>
      <xdr:rowOff>47625</xdr:rowOff>
    </xdr:from>
    <xdr:to>
      <xdr:col>4</xdr:col>
      <xdr:colOff>857250</xdr:colOff>
      <xdr:row>163</xdr:row>
      <xdr:rowOff>990600</xdr:rowOff>
    </xdr:to>
    <xdr:pic>
      <xdr:nvPicPr>
        <xdr:cNvPr id="74" name="820b0ed7-2e6b-4f3c-8001-807336d94b68">
          <a:extLst>
            <a:ext uri="{FF2B5EF4-FFF2-40B4-BE49-F238E27FC236}">
              <a16:creationId xmlns:a16="http://schemas.microsoft.com/office/drawing/2014/main" id="{00000000-0008-0000-0600-00004A000000}"/>
            </a:ext>
          </a:extLst>
        </xdr:cNvPr>
        <xdr:cNvPicPr>
          <a:picLocks noChangeAspect="1"/>
        </xdr:cNvPicPr>
      </xdr:nvPicPr>
      <xdr:blipFill>
        <a:blip xmlns:r="http://schemas.openxmlformats.org/officeDocument/2006/relationships" r:embed="rId73" cstate="print"/>
        <a:stretch>
          <a:fillRect/>
        </a:stretch>
      </xdr:blipFill>
      <xdr:spPr>
        <a:xfrm>
          <a:off x="0" y="0"/>
          <a:ext cx="0" cy="0"/>
        </a:xfrm>
        <a:prstGeom prst="rect">
          <a:avLst/>
        </a:prstGeom>
      </xdr:spPr>
    </xdr:pic>
    <xdr:clientData/>
  </xdr:twoCellAnchor>
  <xdr:twoCellAnchor>
    <xdr:from>
      <xdr:col>0</xdr:col>
      <xdr:colOff>95250</xdr:colOff>
      <xdr:row>165</xdr:row>
      <xdr:rowOff>47625</xdr:rowOff>
    </xdr:from>
    <xdr:to>
      <xdr:col>4</xdr:col>
      <xdr:colOff>857250</xdr:colOff>
      <xdr:row>165</xdr:row>
      <xdr:rowOff>990600</xdr:rowOff>
    </xdr:to>
    <xdr:pic>
      <xdr:nvPicPr>
        <xdr:cNvPr id="75" name="5ae8f48e-7c06-4c7c-bdcf-918fcdc009ae">
          <a:extLst>
            <a:ext uri="{FF2B5EF4-FFF2-40B4-BE49-F238E27FC236}">
              <a16:creationId xmlns:a16="http://schemas.microsoft.com/office/drawing/2014/main" id="{00000000-0008-0000-0600-00004B000000}"/>
            </a:ext>
          </a:extLst>
        </xdr:cNvPr>
        <xdr:cNvPicPr>
          <a:picLocks noChangeAspect="1"/>
        </xdr:cNvPicPr>
      </xdr:nvPicPr>
      <xdr:blipFill>
        <a:blip xmlns:r="http://schemas.openxmlformats.org/officeDocument/2006/relationships" r:embed="rId74" cstate="print"/>
        <a:stretch>
          <a:fillRect/>
        </a:stretch>
      </xdr:blipFill>
      <xdr:spPr>
        <a:xfrm>
          <a:off x="0" y="0"/>
          <a:ext cx="0" cy="0"/>
        </a:xfrm>
        <a:prstGeom prst="rect">
          <a:avLst/>
        </a:prstGeom>
      </xdr:spPr>
    </xdr:pic>
    <xdr:clientData/>
  </xdr:twoCellAnchor>
  <xdr:twoCellAnchor>
    <xdr:from>
      <xdr:col>0</xdr:col>
      <xdr:colOff>95250</xdr:colOff>
      <xdr:row>167</xdr:row>
      <xdr:rowOff>47625</xdr:rowOff>
    </xdr:from>
    <xdr:to>
      <xdr:col>4</xdr:col>
      <xdr:colOff>857250</xdr:colOff>
      <xdr:row>167</xdr:row>
      <xdr:rowOff>990600</xdr:rowOff>
    </xdr:to>
    <xdr:pic>
      <xdr:nvPicPr>
        <xdr:cNvPr id="76" name="707a66f0-8f58-495e-b1e5-550ca2966f48">
          <a:extLst>
            <a:ext uri="{FF2B5EF4-FFF2-40B4-BE49-F238E27FC236}">
              <a16:creationId xmlns:a16="http://schemas.microsoft.com/office/drawing/2014/main" id="{00000000-0008-0000-0600-00004C000000}"/>
            </a:ext>
          </a:extLst>
        </xdr:cNvPr>
        <xdr:cNvPicPr>
          <a:picLocks noChangeAspect="1"/>
        </xdr:cNvPicPr>
      </xdr:nvPicPr>
      <xdr:blipFill>
        <a:blip xmlns:r="http://schemas.openxmlformats.org/officeDocument/2006/relationships" r:embed="rId75" cstate="print"/>
        <a:stretch>
          <a:fillRect/>
        </a:stretch>
      </xdr:blipFill>
      <xdr:spPr>
        <a:xfrm>
          <a:off x="0" y="0"/>
          <a:ext cx="0" cy="0"/>
        </a:xfrm>
        <a:prstGeom prst="rect">
          <a:avLst/>
        </a:prstGeom>
      </xdr:spPr>
    </xdr:pic>
    <xdr:clientData/>
  </xdr:twoCellAnchor>
  <xdr:twoCellAnchor>
    <xdr:from>
      <xdr:col>0</xdr:col>
      <xdr:colOff>95250</xdr:colOff>
      <xdr:row>169</xdr:row>
      <xdr:rowOff>47625</xdr:rowOff>
    </xdr:from>
    <xdr:to>
      <xdr:col>4</xdr:col>
      <xdr:colOff>857250</xdr:colOff>
      <xdr:row>169</xdr:row>
      <xdr:rowOff>990600</xdr:rowOff>
    </xdr:to>
    <xdr:pic>
      <xdr:nvPicPr>
        <xdr:cNvPr id="77" name="ba1dbbd0-7b6f-4b01-a7b9-aa3e79c46c86">
          <a:extLst>
            <a:ext uri="{FF2B5EF4-FFF2-40B4-BE49-F238E27FC236}">
              <a16:creationId xmlns:a16="http://schemas.microsoft.com/office/drawing/2014/main" id="{00000000-0008-0000-0600-00004D000000}"/>
            </a:ext>
          </a:extLst>
        </xdr:cNvPr>
        <xdr:cNvPicPr>
          <a:picLocks noChangeAspect="1"/>
        </xdr:cNvPicPr>
      </xdr:nvPicPr>
      <xdr:blipFill>
        <a:blip xmlns:r="http://schemas.openxmlformats.org/officeDocument/2006/relationships" r:embed="rId76" cstate="print"/>
        <a:stretch>
          <a:fillRect/>
        </a:stretch>
      </xdr:blipFill>
      <xdr:spPr>
        <a:xfrm>
          <a:off x="0" y="0"/>
          <a:ext cx="0" cy="0"/>
        </a:xfrm>
        <a:prstGeom prst="rect">
          <a:avLst/>
        </a:prstGeom>
      </xdr:spPr>
    </xdr:pic>
    <xdr:clientData/>
  </xdr:twoCellAnchor>
  <xdr:twoCellAnchor>
    <xdr:from>
      <xdr:col>0</xdr:col>
      <xdr:colOff>95250</xdr:colOff>
      <xdr:row>171</xdr:row>
      <xdr:rowOff>47625</xdr:rowOff>
    </xdr:from>
    <xdr:to>
      <xdr:col>4</xdr:col>
      <xdr:colOff>857250</xdr:colOff>
      <xdr:row>171</xdr:row>
      <xdr:rowOff>990600</xdr:rowOff>
    </xdr:to>
    <xdr:pic>
      <xdr:nvPicPr>
        <xdr:cNvPr id="78" name="1d9a7cce-7ec9-4d20-befa-ac1773be6062">
          <a:extLst>
            <a:ext uri="{FF2B5EF4-FFF2-40B4-BE49-F238E27FC236}">
              <a16:creationId xmlns:a16="http://schemas.microsoft.com/office/drawing/2014/main" id="{00000000-0008-0000-0600-00004E000000}"/>
            </a:ext>
          </a:extLst>
        </xdr:cNvPr>
        <xdr:cNvPicPr>
          <a:picLocks noChangeAspect="1"/>
        </xdr:cNvPicPr>
      </xdr:nvPicPr>
      <xdr:blipFill>
        <a:blip xmlns:r="http://schemas.openxmlformats.org/officeDocument/2006/relationships" r:embed="rId77" cstate="print"/>
        <a:stretch>
          <a:fillRect/>
        </a:stretch>
      </xdr:blipFill>
      <xdr:spPr>
        <a:xfrm>
          <a:off x="0" y="0"/>
          <a:ext cx="0" cy="0"/>
        </a:xfrm>
        <a:prstGeom prst="rect">
          <a:avLst/>
        </a:prstGeom>
      </xdr:spPr>
    </xdr:pic>
    <xdr:clientData/>
  </xdr:twoCellAnchor>
  <xdr:twoCellAnchor>
    <xdr:from>
      <xdr:col>0</xdr:col>
      <xdr:colOff>95250</xdr:colOff>
      <xdr:row>173</xdr:row>
      <xdr:rowOff>47625</xdr:rowOff>
    </xdr:from>
    <xdr:to>
      <xdr:col>4</xdr:col>
      <xdr:colOff>857250</xdr:colOff>
      <xdr:row>173</xdr:row>
      <xdr:rowOff>990600</xdr:rowOff>
    </xdr:to>
    <xdr:pic>
      <xdr:nvPicPr>
        <xdr:cNvPr id="79" name="fff2bf02-9105-45e0-a894-e3fbe1816a3c">
          <a:extLst>
            <a:ext uri="{FF2B5EF4-FFF2-40B4-BE49-F238E27FC236}">
              <a16:creationId xmlns:a16="http://schemas.microsoft.com/office/drawing/2014/main" id="{00000000-0008-0000-0600-00004F000000}"/>
            </a:ext>
          </a:extLst>
        </xdr:cNvPr>
        <xdr:cNvPicPr>
          <a:picLocks noChangeAspect="1"/>
        </xdr:cNvPicPr>
      </xdr:nvPicPr>
      <xdr:blipFill>
        <a:blip xmlns:r="http://schemas.openxmlformats.org/officeDocument/2006/relationships" r:embed="rId78" cstate="print"/>
        <a:stretch>
          <a:fillRect/>
        </a:stretch>
      </xdr:blipFill>
      <xdr:spPr>
        <a:xfrm>
          <a:off x="0" y="0"/>
          <a:ext cx="0" cy="0"/>
        </a:xfrm>
        <a:prstGeom prst="rect">
          <a:avLst/>
        </a:prstGeom>
      </xdr:spPr>
    </xdr:pic>
    <xdr:clientData/>
  </xdr:twoCellAnchor>
  <xdr:twoCellAnchor>
    <xdr:from>
      <xdr:col>0</xdr:col>
      <xdr:colOff>95250</xdr:colOff>
      <xdr:row>175</xdr:row>
      <xdr:rowOff>47625</xdr:rowOff>
    </xdr:from>
    <xdr:to>
      <xdr:col>4</xdr:col>
      <xdr:colOff>857250</xdr:colOff>
      <xdr:row>175</xdr:row>
      <xdr:rowOff>990600</xdr:rowOff>
    </xdr:to>
    <xdr:pic>
      <xdr:nvPicPr>
        <xdr:cNvPr id="80" name="34fa7573-d8ff-4dd7-9874-61b3958cd74e">
          <a:extLst>
            <a:ext uri="{FF2B5EF4-FFF2-40B4-BE49-F238E27FC236}">
              <a16:creationId xmlns:a16="http://schemas.microsoft.com/office/drawing/2014/main" id="{00000000-0008-0000-0600-000050000000}"/>
            </a:ext>
          </a:extLst>
        </xdr:cNvPr>
        <xdr:cNvPicPr>
          <a:picLocks noChangeAspect="1"/>
        </xdr:cNvPicPr>
      </xdr:nvPicPr>
      <xdr:blipFill>
        <a:blip xmlns:r="http://schemas.openxmlformats.org/officeDocument/2006/relationships" r:embed="rId79" cstate="print"/>
        <a:stretch>
          <a:fillRect/>
        </a:stretch>
      </xdr:blipFill>
      <xdr:spPr>
        <a:xfrm>
          <a:off x="0" y="0"/>
          <a:ext cx="0" cy="0"/>
        </a:xfrm>
        <a:prstGeom prst="rect">
          <a:avLst/>
        </a:prstGeom>
      </xdr:spPr>
    </xdr:pic>
    <xdr:clientData/>
  </xdr:twoCellAnchor>
  <xdr:twoCellAnchor>
    <xdr:from>
      <xdr:col>0</xdr:col>
      <xdr:colOff>95250</xdr:colOff>
      <xdr:row>177</xdr:row>
      <xdr:rowOff>47625</xdr:rowOff>
    </xdr:from>
    <xdr:to>
      <xdr:col>4</xdr:col>
      <xdr:colOff>857250</xdr:colOff>
      <xdr:row>177</xdr:row>
      <xdr:rowOff>990600</xdr:rowOff>
    </xdr:to>
    <xdr:pic>
      <xdr:nvPicPr>
        <xdr:cNvPr id="81" name="88090ac3-7075-4e7f-bce0-10e851d4a876">
          <a:extLst>
            <a:ext uri="{FF2B5EF4-FFF2-40B4-BE49-F238E27FC236}">
              <a16:creationId xmlns:a16="http://schemas.microsoft.com/office/drawing/2014/main" id="{00000000-0008-0000-0600-000051000000}"/>
            </a:ext>
          </a:extLst>
        </xdr:cNvPr>
        <xdr:cNvPicPr>
          <a:picLocks noChangeAspect="1"/>
        </xdr:cNvPicPr>
      </xdr:nvPicPr>
      <xdr:blipFill>
        <a:blip xmlns:r="http://schemas.openxmlformats.org/officeDocument/2006/relationships" r:embed="rId80" cstate="print"/>
        <a:stretch>
          <a:fillRect/>
        </a:stretch>
      </xdr:blipFill>
      <xdr:spPr>
        <a:xfrm>
          <a:off x="0" y="0"/>
          <a:ext cx="0" cy="0"/>
        </a:xfrm>
        <a:prstGeom prst="rect">
          <a:avLst/>
        </a:prstGeom>
      </xdr:spPr>
    </xdr:pic>
    <xdr:clientData/>
  </xdr:twoCellAnchor>
  <xdr:twoCellAnchor>
    <xdr:from>
      <xdr:col>0</xdr:col>
      <xdr:colOff>95250</xdr:colOff>
      <xdr:row>179</xdr:row>
      <xdr:rowOff>47625</xdr:rowOff>
    </xdr:from>
    <xdr:to>
      <xdr:col>4</xdr:col>
      <xdr:colOff>857250</xdr:colOff>
      <xdr:row>179</xdr:row>
      <xdr:rowOff>990600</xdr:rowOff>
    </xdr:to>
    <xdr:pic>
      <xdr:nvPicPr>
        <xdr:cNvPr id="82" name="05fed791-690b-40be-82d6-9c53b209f04b">
          <a:extLst>
            <a:ext uri="{FF2B5EF4-FFF2-40B4-BE49-F238E27FC236}">
              <a16:creationId xmlns:a16="http://schemas.microsoft.com/office/drawing/2014/main" id="{00000000-0008-0000-0600-000052000000}"/>
            </a:ext>
          </a:extLst>
        </xdr:cNvPr>
        <xdr:cNvPicPr>
          <a:picLocks noChangeAspect="1"/>
        </xdr:cNvPicPr>
      </xdr:nvPicPr>
      <xdr:blipFill>
        <a:blip xmlns:r="http://schemas.openxmlformats.org/officeDocument/2006/relationships" r:embed="rId81" cstate="print"/>
        <a:stretch>
          <a:fillRect/>
        </a:stretch>
      </xdr:blipFill>
      <xdr:spPr>
        <a:xfrm>
          <a:off x="0" y="0"/>
          <a:ext cx="0" cy="0"/>
        </a:xfrm>
        <a:prstGeom prst="rect">
          <a:avLst/>
        </a:prstGeom>
      </xdr:spPr>
    </xdr:pic>
    <xdr:clientData/>
  </xdr:twoCellAnchor>
  <xdr:twoCellAnchor>
    <xdr:from>
      <xdr:col>0</xdr:col>
      <xdr:colOff>95250</xdr:colOff>
      <xdr:row>181</xdr:row>
      <xdr:rowOff>47625</xdr:rowOff>
    </xdr:from>
    <xdr:to>
      <xdr:col>4</xdr:col>
      <xdr:colOff>857250</xdr:colOff>
      <xdr:row>181</xdr:row>
      <xdr:rowOff>990600</xdr:rowOff>
    </xdr:to>
    <xdr:pic>
      <xdr:nvPicPr>
        <xdr:cNvPr id="83" name="b002e2ff-c551-4cf5-ab67-5668f6cdded9">
          <a:extLst>
            <a:ext uri="{FF2B5EF4-FFF2-40B4-BE49-F238E27FC236}">
              <a16:creationId xmlns:a16="http://schemas.microsoft.com/office/drawing/2014/main" id="{00000000-0008-0000-0600-000053000000}"/>
            </a:ext>
          </a:extLst>
        </xdr:cNvPr>
        <xdr:cNvPicPr>
          <a:picLocks noChangeAspect="1"/>
        </xdr:cNvPicPr>
      </xdr:nvPicPr>
      <xdr:blipFill>
        <a:blip xmlns:r="http://schemas.openxmlformats.org/officeDocument/2006/relationships" r:embed="rId82" cstate="print"/>
        <a:stretch>
          <a:fillRect/>
        </a:stretch>
      </xdr:blipFill>
      <xdr:spPr>
        <a:xfrm>
          <a:off x="0" y="0"/>
          <a:ext cx="0" cy="0"/>
        </a:xfrm>
        <a:prstGeom prst="rect">
          <a:avLst/>
        </a:prstGeom>
      </xdr:spPr>
    </xdr:pic>
    <xdr:clientData/>
  </xdr:twoCellAnchor>
  <xdr:twoCellAnchor>
    <xdr:from>
      <xdr:col>0</xdr:col>
      <xdr:colOff>95250</xdr:colOff>
      <xdr:row>183</xdr:row>
      <xdr:rowOff>47625</xdr:rowOff>
    </xdr:from>
    <xdr:to>
      <xdr:col>4</xdr:col>
      <xdr:colOff>857250</xdr:colOff>
      <xdr:row>183</xdr:row>
      <xdr:rowOff>990600</xdr:rowOff>
    </xdr:to>
    <xdr:pic>
      <xdr:nvPicPr>
        <xdr:cNvPr id="84" name="ff70fac5-e864-4457-b8c5-46a56fb6406a">
          <a:extLst>
            <a:ext uri="{FF2B5EF4-FFF2-40B4-BE49-F238E27FC236}">
              <a16:creationId xmlns:a16="http://schemas.microsoft.com/office/drawing/2014/main" id="{00000000-0008-0000-0600-000054000000}"/>
            </a:ext>
          </a:extLst>
        </xdr:cNvPr>
        <xdr:cNvPicPr>
          <a:picLocks noChangeAspect="1"/>
        </xdr:cNvPicPr>
      </xdr:nvPicPr>
      <xdr:blipFill>
        <a:blip xmlns:r="http://schemas.openxmlformats.org/officeDocument/2006/relationships" r:embed="rId83" cstate="print"/>
        <a:stretch>
          <a:fillRect/>
        </a:stretch>
      </xdr:blipFill>
      <xdr:spPr>
        <a:xfrm>
          <a:off x="0" y="0"/>
          <a:ext cx="0" cy="0"/>
        </a:xfrm>
        <a:prstGeom prst="rect">
          <a:avLst/>
        </a:prstGeom>
      </xdr:spPr>
    </xdr:pic>
    <xdr:clientData/>
  </xdr:twoCellAnchor>
  <xdr:twoCellAnchor>
    <xdr:from>
      <xdr:col>0</xdr:col>
      <xdr:colOff>95250</xdr:colOff>
      <xdr:row>185</xdr:row>
      <xdr:rowOff>47625</xdr:rowOff>
    </xdr:from>
    <xdr:to>
      <xdr:col>4</xdr:col>
      <xdr:colOff>857250</xdr:colOff>
      <xdr:row>185</xdr:row>
      <xdr:rowOff>990600</xdr:rowOff>
    </xdr:to>
    <xdr:pic>
      <xdr:nvPicPr>
        <xdr:cNvPr id="85" name="56182e4d-eaf3-41d8-962b-2989b25f5171">
          <a:extLst>
            <a:ext uri="{FF2B5EF4-FFF2-40B4-BE49-F238E27FC236}">
              <a16:creationId xmlns:a16="http://schemas.microsoft.com/office/drawing/2014/main" id="{00000000-0008-0000-0600-000055000000}"/>
            </a:ext>
          </a:extLst>
        </xdr:cNvPr>
        <xdr:cNvPicPr>
          <a:picLocks noChangeAspect="1"/>
        </xdr:cNvPicPr>
      </xdr:nvPicPr>
      <xdr:blipFill>
        <a:blip xmlns:r="http://schemas.openxmlformats.org/officeDocument/2006/relationships" r:embed="rId84" cstate="print"/>
        <a:stretch>
          <a:fillRect/>
        </a:stretch>
      </xdr:blipFill>
      <xdr:spPr>
        <a:xfrm>
          <a:off x="0" y="0"/>
          <a:ext cx="0" cy="0"/>
        </a:xfrm>
        <a:prstGeom prst="rect">
          <a:avLst/>
        </a:prstGeom>
      </xdr:spPr>
    </xdr:pic>
    <xdr:clientData/>
  </xdr:twoCellAnchor>
  <xdr:twoCellAnchor>
    <xdr:from>
      <xdr:col>0</xdr:col>
      <xdr:colOff>95250</xdr:colOff>
      <xdr:row>187</xdr:row>
      <xdr:rowOff>47625</xdr:rowOff>
    </xdr:from>
    <xdr:to>
      <xdr:col>4</xdr:col>
      <xdr:colOff>857250</xdr:colOff>
      <xdr:row>187</xdr:row>
      <xdr:rowOff>990600</xdr:rowOff>
    </xdr:to>
    <xdr:pic>
      <xdr:nvPicPr>
        <xdr:cNvPr id="86" name="8b9c09de-a723-4a29-9aba-9b3069255e90">
          <a:extLst>
            <a:ext uri="{FF2B5EF4-FFF2-40B4-BE49-F238E27FC236}">
              <a16:creationId xmlns:a16="http://schemas.microsoft.com/office/drawing/2014/main" id="{00000000-0008-0000-0600-000056000000}"/>
            </a:ext>
          </a:extLst>
        </xdr:cNvPr>
        <xdr:cNvPicPr>
          <a:picLocks noChangeAspect="1"/>
        </xdr:cNvPicPr>
      </xdr:nvPicPr>
      <xdr:blipFill>
        <a:blip xmlns:r="http://schemas.openxmlformats.org/officeDocument/2006/relationships" r:embed="rId85" cstate="print"/>
        <a:stretch>
          <a:fillRect/>
        </a:stretch>
      </xdr:blipFill>
      <xdr:spPr>
        <a:xfrm>
          <a:off x="0" y="0"/>
          <a:ext cx="0" cy="0"/>
        </a:xfrm>
        <a:prstGeom prst="rect">
          <a:avLst/>
        </a:prstGeom>
      </xdr:spPr>
    </xdr:pic>
    <xdr:clientData/>
  </xdr:twoCellAnchor>
  <xdr:twoCellAnchor>
    <xdr:from>
      <xdr:col>0</xdr:col>
      <xdr:colOff>95250</xdr:colOff>
      <xdr:row>189</xdr:row>
      <xdr:rowOff>47625</xdr:rowOff>
    </xdr:from>
    <xdr:to>
      <xdr:col>4</xdr:col>
      <xdr:colOff>857250</xdr:colOff>
      <xdr:row>189</xdr:row>
      <xdr:rowOff>990600</xdr:rowOff>
    </xdr:to>
    <xdr:pic>
      <xdr:nvPicPr>
        <xdr:cNvPr id="87" name="0539b095-503f-40aa-8c26-6dfdcb701ecc">
          <a:extLst>
            <a:ext uri="{FF2B5EF4-FFF2-40B4-BE49-F238E27FC236}">
              <a16:creationId xmlns:a16="http://schemas.microsoft.com/office/drawing/2014/main" id="{00000000-0008-0000-0600-000057000000}"/>
            </a:ext>
          </a:extLst>
        </xdr:cNvPr>
        <xdr:cNvPicPr>
          <a:picLocks noChangeAspect="1"/>
        </xdr:cNvPicPr>
      </xdr:nvPicPr>
      <xdr:blipFill>
        <a:blip xmlns:r="http://schemas.openxmlformats.org/officeDocument/2006/relationships" r:embed="rId86" cstate="print"/>
        <a:stretch>
          <a:fillRect/>
        </a:stretch>
      </xdr:blipFill>
      <xdr:spPr>
        <a:xfrm>
          <a:off x="0" y="0"/>
          <a:ext cx="0" cy="0"/>
        </a:xfrm>
        <a:prstGeom prst="rect">
          <a:avLst/>
        </a:prstGeom>
      </xdr:spPr>
    </xdr:pic>
    <xdr:clientData/>
  </xdr:twoCellAnchor>
  <xdr:twoCellAnchor>
    <xdr:from>
      <xdr:col>0</xdr:col>
      <xdr:colOff>95250</xdr:colOff>
      <xdr:row>191</xdr:row>
      <xdr:rowOff>47625</xdr:rowOff>
    </xdr:from>
    <xdr:to>
      <xdr:col>4</xdr:col>
      <xdr:colOff>857250</xdr:colOff>
      <xdr:row>191</xdr:row>
      <xdr:rowOff>990600</xdr:rowOff>
    </xdr:to>
    <xdr:pic>
      <xdr:nvPicPr>
        <xdr:cNvPr id="88" name="8e0796e4-4dce-49fa-b0c1-7b695948e07e">
          <a:extLst>
            <a:ext uri="{FF2B5EF4-FFF2-40B4-BE49-F238E27FC236}">
              <a16:creationId xmlns:a16="http://schemas.microsoft.com/office/drawing/2014/main" id="{00000000-0008-0000-0600-000058000000}"/>
            </a:ext>
          </a:extLst>
        </xdr:cNvPr>
        <xdr:cNvPicPr>
          <a:picLocks noChangeAspect="1"/>
        </xdr:cNvPicPr>
      </xdr:nvPicPr>
      <xdr:blipFill>
        <a:blip xmlns:r="http://schemas.openxmlformats.org/officeDocument/2006/relationships" r:embed="rId87" cstate="print"/>
        <a:stretch>
          <a:fillRect/>
        </a:stretch>
      </xdr:blipFill>
      <xdr:spPr>
        <a:xfrm>
          <a:off x="0" y="0"/>
          <a:ext cx="0" cy="0"/>
        </a:xfrm>
        <a:prstGeom prst="rect">
          <a:avLst/>
        </a:prstGeom>
      </xdr:spPr>
    </xdr:pic>
    <xdr:clientData/>
  </xdr:twoCellAnchor>
  <xdr:twoCellAnchor>
    <xdr:from>
      <xdr:col>0</xdr:col>
      <xdr:colOff>95250</xdr:colOff>
      <xdr:row>193</xdr:row>
      <xdr:rowOff>47625</xdr:rowOff>
    </xdr:from>
    <xdr:to>
      <xdr:col>4</xdr:col>
      <xdr:colOff>857250</xdr:colOff>
      <xdr:row>193</xdr:row>
      <xdr:rowOff>990600</xdr:rowOff>
    </xdr:to>
    <xdr:pic>
      <xdr:nvPicPr>
        <xdr:cNvPr id="89" name="38bc3830-2e33-44c5-9a11-2ff98d595d61">
          <a:extLst>
            <a:ext uri="{FF2B5EF4-FFF2-40B4-BE49-F238E27FC236}">
              <a16:creationId xmlns:a16="http://schemas.microsoft.com/office/drawing/2014/main" id="{00000000-0008-0000-0600-000059000000}"/>
            </a:ext>
          </a:extLst>
        </xdr:cNvPr>
        <xdr:cNvPicPr>
          <a:picLocks noChangeAspect="1"/>
        </xdr:cNvPicPr>
      </xdr:nvPicPr>
      <xdr:blipFill>
        <a:blip xmlns:r="http://schemas.openxmlformats.org/officeDocument/2006/relationships" r:embed="rId88" cstate="print"/>
        <a:stretch>
          <a:fillRect/>
        </a:stretch>
      </xdr:blipFill>
      <xdr:spPr>
        <a:xfrm>
          <a:off x="0" y="0"/>
          <a:ext cx="0" cy="0"/>
        </a:xfrm>
        <a:prstGeom prst="rect">
          <a:avLst/>
        </a:prstGeom>
      </xdr:spPr>
    </xdr:pic>
    <xdr:clientData/>
  </xdr:twoCellAnchor>
  <xdr:twoCellAnchor>
    <xdr:from>
      <xdr:col>0</xdr:col>
      <xdr:colOff>95250</xdr:colOff>
      <xdr:row>195</xdr:row>
      <xdr:rowOff>47625</xdr:rowOff>
    </xdr:from>
    <xdr:to>
      <xdr:col>4</xdr:col>
      <xdr:colOff>857250</xdr:colOff>
      <xdr:row>195</xdr:row>
      <xdr:rowOff>990600</xdr:rowOff>
    </xdr:to>
    <xdr:pic>
      <xdr:nvPicPr>
        <xdr:cNvPr id="90" name="58263479-9026-4b63-a9d4-cb9e17755a5a">
          <a:extLst>
            <a:ext uri="{FF2B5EF4-FFF2-40B4-BE49-F238E27FC236}">
              <a16:creationId xmlns:a16="http://schemas.microsoft.com/office/drawing/2014/main" id="{00000000-0008-0000-0600-00005A000000}"/>
            </a:ext>
          </a:extLst>
        </xdr:cNvPr>
        <xdr:cNvPicPr>
          <a:picLocks noChangeAspect="1"/>
        </xdr:cNvPicPr>
      </xdr:nvPicPr>
      <xdr:blipFill>
        <a:blip xmlns:r="http://schemas.openxmlformats.org/officeDocument/2006/relationships" r:embed="rId89" cstate="print"/>
        <a:stretch>
          <a:fillRect/>
        </a:stretch>
      </xdr:blipFill>
      <xdr:spPr>
        <a:xfrm>
          <a:off x="0" y="0"/>
          <a:ext cx="0" cy="0"/>
        </a:xfrm>
        <a:prstGeom prst="rect">
          <a:avLst/>
        </a:prstGeom>
      </xdr:spPr>
    </xdr:pic>
    <xdr:clientData/>
  </xdr:twoCellAnchor>
  <xdr:twoCellAnchor>
    <xdr:from>
      <xdr:col>0</xdr:col>
      <xdr:colOff>95250</xdr:colOff>
      <xdr:row>197</xdr:row>
      <xdr:rowOff>47625</xdr:rowOff>
    </xdr:from>
    <xdr:to>
      <xdr:col>4</xdr:col>
      <xdr:colOff>857250</xdr:colOff>
      <xdr:row>197</xdr:row>
      <xdr:rowOff>990600</xdr:rowOff>
    </xdr:to>
    <xdr:pic>
      <xdr:nvPicPr>
        <xdr:cNvPr id="91" name="5082d2ff-8eed-4e9c-b15b-58bd35b2c789">
          <a:extLst>
            <a:ext uri="{FF2B5EF4-FFF2-40B4-BE49-F238E27FC236}">
              <a16:creationId xmlns:a16="http://schemas.microsoft.com/office/drawing/2014/main" id="{00000000-0008-0000-0600-00005B000000}"/>
            </a:ext>
          </a:extLst>
        </xdr:cNvPr>
        <xdr:cNvPicPr>
          <a:picLocks noChangeAspect="1"/>
        </xdr:cNvPicPr>
      </xdr:nvPicPr>
      <xdr:blipFill>
        <a:blip xmlns:r="http://schemas.openxmlformats.org/officeDocument/2006/relationships" r:embed="rId90" cstate="print"/>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628650</xdr:colOff>
      <xdr:row>3</xdr:row>
      <xdr:rowOff>57150</xdr:rowOff>
    </xdr:to>
    <xdr:pic>
      <xdr:nvPicPr>
        <xdr:cNvPr id="4" name="图片 3" descr="logo001.png">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981075" y="152400"/>
          <a:ext cx="1676191" cy="3809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628650</xdr:colOff>
      <xdr:row>3</xdr:row>
      <xdr:rowOff>57150</xdr:rowOff>
    </xdr:to>
    <xdr:pic>
      <xdr:nvPicPr>
        <xdr:cNvPr id="4" name="图片 3" descr="logo001.png">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981075" y="152400"/>
          <a:ext cx="1676191" cy="3809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628650</xdr:colOff>
      <xdr:row>3</xdr:row>
      <xdr:rowOff>57150</xdr:rowOff>
    </xdr:to>
    <xdr:pic>
      <xdr:nvPicPr>
        <xdr:cNvPr id="4" name="图片 3" descr="logo001.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981075" y="152400"/>
          <a:ext cx="1676191" cy="38095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628650</xdr:colOff>
      <xdr:row>3</xdr:row>
      <xdr:rowOff>57150</xdr:rowOff>
    </xdr:to>
    <xdr:pic>
      <xdr:nvPicPr>
        <xdr:cNvPr id="4" name="图片 3" descr="logo001.pn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981075" y="152400"/>
          <a:ext cx="1676191" cy="38095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628650</xdr:colOff>
      <xdr:row>3</xdr:row>
      <xdr:rowOff>57150</xdr:rowOff>
    </xdr:to>
    <xdr:pic>
      <xdr:nvPicPr>
        <xdr:cNvPr id="4" name="图片 3" descr="logo001.pn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tretch>
          <a:fillRect/>
        </a:stretch>
      </xdr:blipFill>
      <xdr:spPr>
        <a:xfrm>
          <a:off x="981075" y="152400"/>
          <a:ext cx="1676191" cy="38095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628650</xdr:colOff>
      <xdr:row>3</xdr:row>
      <xdr:rowOff>57150</xdr:rowOff>
    </xdr:to>
    <xdr:pic>
      <xdr:nvPicPr>
        <xdr:cNvPr id="4" name="图片 3" descr="logo001.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981075" y="152400"/>
          <a:ext cx="1676191" cy="3809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F1114"/>
  <sheetViews>
    <sheetView workbookViewId="0">
      <pane ySplit="19" topLeftCell="A20" activePane="bottomLeft" state="frozen"/>
      <selection pane="bottomLeft" activeCell="A20" sqref="A20"/>
    </sheetView>
  </sheetViews>
  <sheetFormatPr defaultRowHeight="14.5"/>
  <cols>
    <col min="1" max="1" width="18.54296875" bestFit="1" customWidth="1"/>
  </cols>
  <sheetData>
    <row r="1" spans="1:6">
      <c r="A1" t="s">
        <v>19</v>
      </c>
    </row>
    <row r="2" spans="1:6">
      <c r="A2" t="s">
        <v>5</v>
      </c>
      <c r="F2" t="s">
        <v>3</v>
      </c>
    </row>
    <row r="3" spans="1:6">
      <c r="A3" t="s">
        <v>20</v>
      </c>
      <c r="F3" t="str">
        <f>Summary!D11&amp;""</f>
        <v>C00370</v>
      </c>
    </row>
    <row r="4" spans="1:6">
      <c r="A4" t="s">
        <v>21</v>
      </c>
      <c r="F4" t="str">
        <f>IFERROR(LEFT(Summary!H10&amp;"",FIND(" ",Summary!H10&amp;"")-1),Summary!H10&amp;"")</f>
        <v/>
      </c>
    </row>
    <row r="5" spans="1:6">
      <c r="A5" t="s">
        <v>22</v>
      </c>
      <c r="F5" t="str">
        <f>Summary!D12&amp;""</f>
        <v/>
      </c>
    </row>
    <row r="6" spans="1:6">
      <c r="A6" t="s">
        <v>23</v>
      </c>
      <c r="F6" s="78">
        <f>Summary!E15</f>
        <v>45958</v>
      </c>
    </row>
    <row r="7" spans="1:6">
      <c r="A7" t="s">
        <v>5</v>
      </c>
    </row>
    <row r="8" spans="1:6">
      <c r="A8" t="s">
        <v>5</v>
      </c>
    </row>
    <row r="9" spans="1:6">
      <c r="A9" t="s">
        <v>5</v>
      </c>
    </row>
    <row r="10" spans="1:6">
      <c r="A10" t="s">
        <v>5</v>
      </c>
    </row>
    <row r="11" spans="1:6" hidden="1">
      <c r="A11" t="s">
        <v>5</v>
      </c>
    </row>
    <row r="12" spans="1:6" hidden="1">
      <c r="A12" t="s">
        <v>5</v>
      </c>
    </row>
    <row r="13" spans="1:6" hidden="1">
      <c r="A13" t="s">
        <v>5</v>
      </c>
    </row>
    <row r="14" spans="1:6" hidden="1">
      <c r="A14" t="s">
        <v>5</v>
      </c>
    </row>
    <row r="15" spans="1:6" hidden="1">
      <c r="A15" t="s">
        <v>5</v>
      </c>
    </row>
    <row r="16" spans="1:6" hidden="1">
      <c r="A16" t="s">
        <v>5</v>
      </c>
    </row>
    <row r="17" spans="1:6" hidden="1">
      <c r="A17" t="s">
        <v>5</v>
      </c>
    </row>
    <row r="18" spans="1:6" hidden="1">
      <c r="A18" t="s">
        <v>5</v>
      </c>
    </row>
    <row r="19" spans="1:6" hidden="1">
      <c r="A19" t="s">
        <v>5</v>
      </c>
    </row>
    <row r="20" spans="1:6" ht="20" customHeight="1">
      <c r="A20" t="s">
        <v>24</v>
      </c>
      <c r="B20" t="s">
        <v>25</v>
      </c>
      <c r="C20" t="s">
        <v>26</v>
      </c>
      <c r="D20" t="s">
        <v>27</v>
      </c>
      <c r="E20" t="s">
        <v>28</v>
      </c>
    </row>
    <row r="21" spans="1:6">
      <c r="A21" t="s">
        <v>29</v>
      </c>
      <c r="B21" s="79" t="str">
        <f>Delivery!I22</f>
        <v>Barefoot shoes, Astelu</v>
      </c>
      <c r="C21" s="79" t="str">
        <f>Delivery!H22</f>
        <v>3 Junior</v>
      </c>
      <c r="D21" s="79" t="str">
        <f>Delivery!J22</f>
        <v>5400066A</v>
      </c>
      <c r="E21" s="79" t="str">
        <f>Delivery!N21</f>
        <v>6/6.5</v>
      </c>
      <c r="F21" s="79">
        <f>+Delivery!N22</f>
        <v>0</v>
      </c>
    </row>
    <row r="22" spans="1:6">
      <c r="A22" t="s">
        <v>30</v>
      </c>
      <c r="B22" s="79" t="str">
        <f>Delivery!I22</f>
        <v>Barefoot shoes, Astelu</v>
      </c>
      <c r="C22" s="79" t="str">
        <f>Delivery!H22</f>
        <v>3 Junior</v>
      </c>
      <c r="D22" s="79" t="str">
        <f>Delivery!J22</f>
        <v>5400066A</v>
      </c>
      <c r="E22" s="79" t="str">
        <f>Delivery!P21</f>
        <v>7</v>
      </c>
      <c r="F22" s="79">
        <f>+Delivery!P22</f>
        <v>0</v>
      </c>
    </row>
    <row r="23" spans="1:6">
      <c r="A23" t="s">
        <v>31</v>
      </c>
      <c r="B23" s="79" t="str">
        <f>Delivery!I22</f>
        <v>Barefoot shoes, Astelu</v>
      </c>
      <c r="C23" s="79" t="str">
        <f>Delivery!H22</f>
        <v>3 Junior</v>
      </c>
      <c r="D23" s="79" t="str">
        <f>Delivery!J22</f>
        <v>5400066A</v>
      </c>
      <c r="E23" s="79" t="str">
        <f>Delivery!R21</f>
        <v>7.5/8</v>
      </c>
      <c r="F23" s="79">
        <f>+Delivery!R22</f>
        <v>0</v>
      </c>
    </row>
    <row r="24" spans="1:6">
      <c r="A24" t="s">
        <v>32</v>
      </c>
      <c r="B24" s="79" t="str">
        <f>Delivery!I22</f>
        <v>Barefoot shoes, Astelu</v>
      </c>
      <c r="C24" s="79" t="str">
        <f>Delivery!H22</f>
        <v>3 Junior</v>
      </c>
      <c r="D24" s="79" t="str">
        <f>Delivery!J22</f>
        <v>5400066A</v>
      </c>
      <c r="E24" s="79" t="str">
        <f>Delivery!T21</f>
        <v>8.5/9</v>
      </c>
      <c r="F24" s="79">
        <f>+Delivery!T22</f>
        <v>0</v>
      </c>
    </row>
    <row r="25" spans="1:6">
      <c r="A25" t="s">
        <v>33</v>
      </c>
      <c r="B25" s="79" t="str">
        <f>Delivery!I22</f>
        <v>Barefoot shoes, Astelu</v>
      </c>
      <c r="C25" s="79" t="str">
        <f>Delivery!H22</f>
        <v>3 Junior</v>
      </c>
      <c r="D25" s="79" t="str">
        <f>Delivery!J22</f>
        <v>5400066A</v>
      </c>
      <c r="E25" s="79" t="str">
        <f>Delivery!V21</f>
        <v>9.5</v>
      </c>
      <c r="F25" s="79">
        <f>+Delivery!V22</f>
        <v>0</v>
      </c>
    </row>
    <row r="26" spans="1:6">
      <c r="A26" t="s">
        <v>34</v>
      </c>
      <c r="B26" s="79" t="str">
        <f>Delivery!I22</f>
        <v>Barefoot shoes, Astelu</v>
      </c>
      <c r="C26" s="79" t="str">
        <f>Delivery!H22</f>
        <v>3 Junior</v>
      </c>
      <c r="D26" s="79" t="str">
        <f>Delivery!J22</f>
        <v>5400066A</v>
      </c>
      <c r="E26" s="79" t="str">
        <f>Delivery!X21</f>
        <v>10/10.5</v>
      </c>
      <c r="F26" s="79">
        <f>+Delivery!X22</f>
        <v>0</v>
      </c>
    </row>
    <row r="27" spans="1:6">
      <c r="A27" t="s">
        <v>35</v>
      </c>
      <c r="B27" s="79" t="str">
        <f>Delivery!I22</f>
        <v>Barefoot shoes, Astelu</v>
      </c>
      <c r="C27" s="79" t="str">
        <f>Delivery!H22</f>
        <v>3 Junior</v>
      </c>
      <c r="D27" s="79" t="str">
        <f>Delivery!J22</f>
        <v>5400066A</v>
      </c>
      <c r="E27" s="79" t="str">
        <f>Delivery!Z21</f>
        <v>11</v>
      </c>
      <c r="F27" s="79">
        <f>+Delivery!Z22</f>
        <v>0</v>
      </c>
    </row>
    <row r="28" spans="1:6">
      <c r="A28" t="s">
        <v>36</v>
      </c>
      <c r="B28" s="79" t="str">
        <f>Delivery!I22</f>
        <v>Barefoot shoes, Astelu</v>
      </c>
      <c r="C28" s="79" t="str">
        <f>Delivery!H22</f>
        <v>3 Junior</v>
      </c>
      <c r="D28" s="79" t="str">
        <f>Delivery!J22</f>
        <v>5400066A</v>
      </c>
      <c r="E28" s="79" t="str">
        <f>Delivery!AB21</f>
        <v>11.5</v>
      </c>
      <c r="F28" s="79">
        <f>+Delivery!AB22</f>
        <v>0</v>
      </c>
    </row>
    <row r="29" spans="1:6">
      <c r="A29" t="s">
        <v>37</v>
      </c>
      <c r="B29" s="79" t="str">
        <f>Delivery!I22</f>
        <v>Barefoot shoes, Astelu</v>
      </c>
      <c r="C29" s="79" t="str">
        <f>Delivery!H22</f>
        <v>3 Junior</v>
      </c>
      <c r="D29" s="79" t="str">
        <f>Delivery!J22</f>
        <v>5400066A</v>
      </c>
      <c r="E29" s="79" t="str">
        <f>Delivery!AD21</f>
        <v>12/12.5</v>
      </c>
      <c r="F29" s="79">
        <f>+Delivery!AD22</f>
        <v>0</v>
      </c>
    </row>
    <row r="30" spans="1:6">
      <c r="A30" t="s">
        <v>38</v>
      </c>
      <c r="B30" s="79" t="str">
        <f>Delivery!I22</f>
        <v>Barefoot shoes, Astelu</v>
      </c>
      <c r="C30" s="79" t="str">
        <f>Delivery!H22</f>
        <v>3 Junior</v>
      </c>
      <c r="D30" s="79" t="str">
        <f>Delivery!J22</f>
        <v>5400066A</v>
      </c>
      <c r="E30" s="79" t="str">
        <f>Delivery!AF21</f>
        <v>13/13.5</v>
      </c>
      <c r="F30" s="79">
        <f>+Delivery!AF22</f>
        <v>0</v>
      </c>
    </row>
    <row r="31" spans="1:6">
      <c r="A31" t="s">
        <v>39</v>
      </c>
      <c r="B31" s="79" t="str">
        <f>Delivery!I22</f>
        <v>Barefoot shoes, Astelu</v>
      </c>
      <c r="C31" s="79" t="str">
        <f>Delivery!H22</f>
        <v>3 Junior</v>
      </c>
      <c r="D31" s="79" t="str">
        <f>Delivery!J22</f>
        <v>5400066A</v>
      </c>
      <c r="E31" s="79" t="str">
        <f>Delivery!AH21</f>
        <v>1</v>
      </c>
      <c r="F31" s="79">
        <f>+Delivery!AH22</f>
        <v>0</v>
      </c>
    </row>
    <row r="32" spans="1:6">
      <c r="A32" t="s">
        <v>40</v>
      </c>
      <c r="B32" s="79" t="str">
        <f>Delivery!I22</f>
        <v>Barefoot shoes, Astelu</v>
      </c>
      <c r="C32" s="79" t="str">
        <f>Delivery!H22</f>
        <v>3 Junior</v>
      </c>
      <c r="D32" s="79" t="str">
        <f>Delivery!J22</f>
        <v>5400066A</v>
      </c>
      <c r="E32" s="79" t="str">
        <f>Delivery!AJ21</f>
        <v>1.5/2</v>
      </c>
      <c r="F32" s="79">
        <f>+Delivery!AJ22</f>
        <v>0</v>
      </c>
    </row>
    <row r="33" spans="1:6">
      <c r="A33" t="s">
        <v>41</v>
      </c>
      <c r="B33" s="79" t="str">
        <f>Delivery!I22</f>
        <v>Barefoot shoes, Astelu</v>
      </c>
      <c r="C33" s="79" t="str">
        <f>Delivery!H22</f>
        <v>3 Junior</v>
      </c>
      <c r="D33" s="79" t="str">
        <f>Delivery!J22</f>
        <v>5400066A</v>
      </c>
      <c r="E33" s="79" t="str">
        <f>Delivery!AL21</f>
        <v>2.5/3</v>
      </c>
      <c r="F33" s="79">
        <f>+Delivery!AL22</f>
        <v>0</v>
      </c>
    </row>
    <row r="34" spans="1:6">
      <c r="A34" t="s">
        <v>42</v>
      </c>
      <c r="B34" s="79" t="str">
        <f>Delivery!I22</f>
        <v>Barefoot shoes, Astelu</v>
      </c>
      <c r="C34" s="79" t="str">
        <f>Delivery!H22</f>
        <v>3 Junior</v>
      </c>
      <c r="D34" s="79" t="str">
        <f>Delivery!J22</f>
        <v>5400066A</v>
      </c>
      <c r="E34" s="79" t="str">
        <f>Delivery!AN21</f>
        <v>3.5</v>
      </c>
      <c r="F34" s="79">
        <f>+Delivery!AN22</f>
        <v>0</v>
      </c>
    </row>
    <row r="35" spans="1:6">
      <c r="A35" t="s">
        <v>43</v>
      </c>
      <c r="B35" s="79" t="str">
        <f>Delivery!I22</f>
        <v>Barefoot shoes, Astelu</v>
      </c>
      <c r="C35" s="79" t="str">
        <f>Delivery!H22</f>
        <v>3 Junior</v>
      </c>
      <c r="D35" s="79" t="str">
        <f>Delivery!J22</f>
        <v>5400066A</v>
      </c>
      <c r="E35" s="79" t="str">
        <f>Delivery!AP21</f>
        <v>4/4.5</v>
      </c>
      <c r="F35" s="79">
        <f>+Delivery!AP22</f>
        <v>0</v>
      </c>
    </row>
    <row r="36" spans="1:6">
      <c r="A36" t="s">
        <v>44</v>
      </c>
      <c r="B36" s="79" t="str">
        <f>Delivery!I22</f>
        <v>Barefoot shoes, Astelu</v>
      </c>
      <c r="C36" s="79" t="str">
        <f>Delivery!H22</f>
        <v>3 Junior</v>
      </c>
      <c r="D36" s="79" t="str">
        <f>Delivery!J22</f>
        <v>5400066A</v>
      </c>
      <c r="E36" s="79" t="str">
        <f>Delivery!AR21</f>
        <v>5/5.5</v>
      </c>
      <c r="F36" s="79">
        <f>+Delivery!AR22</f>
        <v>0</v>
      </c>
    </row>
    <row r="37" spans="1:6">
      <c r="A37" t="s">
        <v>45</v>
      </c>
      <c r="B37" s="79" t="str">
        <f>Delivery!I22</f>
        <v>Barefoot shoes, Astelu</v>
      </c>
      <c r="C37" s="79" t="str">
        <f>Delivery!H22</f>
        <v>3 Junior</v>
      </c>
      <c r="D37" s="79" t="str">
        <f>Delivery!J22</f>
        <v>5400066A</v>
      </c>
      <c r="E37" s="79" t="str">
        <f>Delivery!AT21</f>
        <v>6/6.5</v>
      </c>
      <c r="F37" s="79">
        <f>+Delivery!AT22</f>
        <v>0</v>
      </c>
    </row>
    <row r="38" spans="1:6">
      <c r="A38" t="s">
        <v>46</v>
      </c>
      <c r="B38" s="79" t="str">
        <f>Delivery!I24</f>
        <v>Barefoot shoes, Astelu</v>
      </c>
      <c r="C38" s="79" t="str">
        <f>Delivery!H24</f>
        <v>3 Junior</v>
      </c>
      <c r="D38" s="79" t="str">
        <f>Delivery!J24</f>
        <v>5400066A</v>
      </c>
      <c r="E38" s="79" t="str">
        <f>Delivery!N23</f>
        <v>6/6.5</v>
      </c>
      <c r="F38" s="79">
        <f>+Delivery!N24</f>
        <v>0</v>
      </c>
    </row>
    <row r="39" spans="1:6">
      <c r="A39" t="s">
        <v>47</v>
      </c>
      <c r="B39" s="79" t="str">
        <f>Delivery!I24</f>
        <v>Barefoot shoes, Astelu</v>
      </c>
      <c r="C39" s="79" t="str">
        <f>Delivery!H24</f>
        <v>3 Junior</v>
      </c>
      <c r="D39" s="79" t="str">
        <f>Delivery!J24</f>
        <v>5400066A</v>
      </c>
      <c r="E39" s="79" t="str">
        <f>Delivery!P23</f>
        <v>7</v>
      </c>
      <c r="F39" s="79">
        <f>+Delivery!P24</f>
        <v>0</v>
      </c>
    </row>
    <row r="40" spans="1:6">
      <c r="A40" t="s">
        <v>48</v>
      </c>
      <c r="B40" s="79" t="str">
        <f>Delivery!I24</f>
        <v>Barefoot shoes, Astelu</v>
      </c>
      <c r="C40" s="79" t="str">
        <f>Delivery!H24</f>
        <v>3 Junior</v>
      </c>
      <c r="D40" s="79" t="str">
        <f>Delivery!J24</f>
        <v>5400066A</v>
      </c>
      <c r="E40" s="79" t="str">
        <f>Delivery!R23</f>
        <v>7.5/8</v>
      </c>
      <c r="F40" s="79">
        <f>+Delivery!R24</f>
        <v>0</v>
      </c>
    </row>
    <row r="41" spans="1:6">
      <c r="A41" t="s">
        <v>49</v>
      </c>
      <c r="B41" s="79" t="str">
        <f>Delivery!I24</f>
        <v>Barefoot shoes, Astelu</v>
      </c>
      <c r="C41" s="79" t="str">
        <f>Delivery!H24</f>
        <v>3 Junior</v>
      </c>
      <c r="D41" s="79" t="str">
        <f>Delivery!J24</f>
        <v>5400066A</v>
      </c>
      <c r="E41" s="79" t="str">
        <f>Delivery!T23</f>
        <v>8.5/9</v>
      </c>
      <c r="F41" s="79">
        <f>+Delivery!T24</f>
        <v>0</v>
      </c>
    </row>
    <row r="42" spans="1:6">
      <c r="A42" t="s">
        <v>50</v>
      </c>
      <c r="B42" s="79" t="str">
        <f>Delivery!I24</f>
        <v>Barefoot shoes, Astelu</v>
      </c>
      <c r="C42" s="79" t="str">
        <f>Delivery!H24</f>
        <v>3 Junior</v>
      </c>
      <c r="D42" s="79" t="str">
        <f>Delivery!J24</f>
        <v>5400066A</v>
      </c>
      <c r="E42" s="79" t="str">
        <f>Delivery!V23</f>
        <v>9.5</v>
      </c>
      <c r="F42" s="79">
        <f>+Delivery!V24</f>
        <v>0</v>
      </c>
    </row>
    <row r="43" spans="1:6">
      <c r="A43" t="s">
        <v>51</v>
      </c>
      <c r="B43" s="79" t="str">
        <f>Delivery!I24</f>
        <v>Barefoot shoes, Astelu</v>
      </c>
      <c r="C43" s="79" t="str">
        <f>Delivery!H24</f>
        <v>3 Junior</v>
      </c>
      <c r="D43" s="79" t="str">
        <f>Delivery!J24</f>
        <v>5400066A</v>
      </c>
      <c r="E43" s="79" t="str">
        <f>Delivery!X23</f>
        <v>10/10.5</v>
      </c>
      <c r="F43" s="79">
        <f>+Delivery!X24</f>
        <v>0</v>
      </c>
    </row>
    <row r="44" spans="1:6">
      <c r="A44" t="s">
        <v>52</v>
      </c>
      <c r="B44" s="79" t="str">
        <f>Delivery!I24</f>
        <v>Barefoot shoes, Astelu</v>
      </c>
      <c r="C44" s="79" t="str">
        <f>Delivery!H24</f>
        <v>3 Junior</v>
      </c>
      <c r="D44" s="79" t="str">
        <f>Delivery!J24</f>
        <v>5400066A</v>
      </c>
      <c r="E44" s="79" t="str">
        <f>Delivery!Z23</f>
        <v>11</v>
      </c>
      <c r="F44" s="79">
        <f>+Delivery!Z24</f>
        <v>0</v>
      </c>
    </row>
    <row r="45" spans="1:6">
      <c r="A45" t="s">
        <v>53</v>
      </c>
      <c r="B45" s="79" t="str">
        <f>Delivery!I24</f>
        <v>Barefoot shoes, Astelu</v>
      </c>
      <c r="C45" s="79" t="str">
        <f>Delivery!H24</f>
        <v>3 Junior</v>
      </c>
      <c r="D45" s="79" t="str">
        <f>Delivery!J24</f>
        <v>5400066A</v>
      </c>
      <c r="E45" s="79" t="str">
        <f>Delivery!AB23</f>
        <v>11.5</v>
      </c>
      <c r="F45" s="79">
        <f>+Delivery!AB24</f>
        <v>0</v>
      </c>
    </row>
    <row r="46" spans="1:6">
      <c r="A46" t="s">
        <v>54</v>
      </c>
      <c r="B46" s="79" t="str">
        <f>Delivery!I24</f>
        <v>Barefoot shoes, Astelu</v>
      </c>
      <c r="C46" s="79" t="str">
        <f>Delivery!H24</f>
        <v>3 Junior</v>
      </c>
      <c r="D46" s="79" t="str">
        <f>Delivery!J24</f>
        <v>5400066A</v>
      </c>
      <c r="E46" s="79" t="str">
        <f>Delivery!AD23</f>
        <v>12/12.5</v>
      </c>
      <c r="F46" s="79">
        <f>+Delivery!AD24</f>
        <v>0</v>
      </c>
    </row>
    <row r="47" spans="1:6">
      <c r="A47" t="s">
        <v>55</v>
      </c>
      <c r="B47" s="79" t="str">
        <f>Delivery!I24</f>
        <v>Barefoot shoes, Astelu</v>
      </c>
      <c r="C47" s="79" t="str">
        <f>Delivery!H24</f>
        <v>3 Junior</v>
      </c>
      <c r="D47" s="79" t="str">
        <f>Delivery!J24</f>
        <v>5400066A</v>
      </c>
      <c r="E47" s="79" t="str">
        <f>Delivery!AF23</f>
        <v>13/13.5</v>
      </c>
      <c r="F47" s="79">
        <f>+Delivery!AF24</f>
        <v>0</v>
      </c>
    </row>
    <row r="48" spans="1:6">
      <c r="A48" t="s">
        <v>56</v>
      </c>
      <c r="B48" s="79" t="str">
        <f>Delivery!I24</f>
        <v>Barefoot shoes, Astelu</v>
      </c>
      <c r="C48" s="79" t="str">
        <f>Delivery!H24</f>
        <v>3 Junior</v>
      </c>
      <c r="D48" s="79" t="str">
        <f>Delivery!J24</f>
        <v>5400066A</v>
      </c>
      <c r="E48" s="79" t="str">
        <f>Delivery!AH23</f>
        <v>1</v>
      </c>
      <c r="F48" s="79">
        <f>+Delivery!AH24</f>
        <v>0</v>
      </c>
    </row>
    <row r="49" spans="1:6">
      <c r="A49" t="s">
        <v>57</v>
      </c>
      <c r="B49" s="79" t="str">
        <f>Delivery!I24</f>
        <v>Barefoot shoes, Astelu</v>
      </c>
      <c r="C49" s="79" t="str">
        <f>Delivery!H24</f>
        <v>3 Junior</v>
      </c>
      <c r="D49" s="79" t="str">
        <f>Delivery!J24</f>
        <v>5400066A</v>
      </c>
      <c r="E49" s="79" t="str">
        <f>Delivery!AJ23</f>
        <v>1.5/2</v>
      </c>
      <c r="F49" s="79">
        <f>+Delivery!AJ24</f>
        <v>0</v>
      </c>
    </row>
    <row r="50" spans="1:6">
      <c r="A50" t="s">
        <v>58</v>
      </c>
      <c r="B50" s="79" t="str">
        <f>Delivery!I24</f>
        <v>Barefoot shoes, Astelu</v>
      </c>
      <c r="C50" s="79" t="str">
        <f>Delivery!H24</f>
        <v>3 Junior</v>
      </c>
      <c r="D50" s="79" t="str">
        <f>Delivery!J24</f>
        <v>5400066A</v>
      </c>
      <c r="E50" s="79" t="str">
        <f>Delivery!AL23</f>
        <v>2.5/3</v>
      </c>
      <c r="F50" s="79">
        <f>+Delivery!AL24</f>
        <v>0</v>
      </c>
    </row>
    <row r="51" spans="1:6">
      <c r="A51" t="s">
        <v>59</v>
      </c>
      <c r="B51" s="79" t="str">
        <f>Delivery!I24</f>
        <v>Barefoot shoes, Astelu</v>
      </c>
      <c r="C51" s="79" t="str">
        <f>Delivery!H24</f>
        <v>3 Junior</v>
      </c>
      <c r="D51" s="79" t="str">
        <f>Delivery!J24</f>
        <v>5400066A</v>
      </c>
      <c r="E51" s="79" t="str">
        <f>Delivery!AN23</f>
        <v>3.5</v>
      </c>
      <c r="F51" s="79">
        <f>+Delivery!AN24</f>
        <v>0</v>
      </c>
    </row>
    <row r="52" spans="1:6">
      <c r="A52" t="s">
        <v>60</v>
      </c>
      <c r="B52" s="79" t="str">
        <f>Delivery!I24</f>
        <v>Barefoot shoes, Astelu</v>
      </c>
      <c r="C52" s="79" t="str">
        <f>Delivery!H24</f>
        <v>3 Junior</v>
      </c>
      <c r="D52" s="79" t="str">
        <f>Delivery!J24</f>
        <v>5400066A</v>
      </c>
      <c r="E52" s="79" t="str">
        <f>Delivery!AP23</f>
        <v>4/4.5</v>
      </c>
      <c r="F52" s="79" t="str">
        <f>+Delivery!AP24</f>
        <v/>
      </c>
    </row>
    <row r="53" spans="1:6">
      <c r="A53" t="s">
        <v>61</v>
      </c>
      <c r="B53" s="79" t="str">
        <f>Delivery!I24</f>
        <v>Barefoot shoes, Astelu</v>
      </c>
      <c r="C53" s="79" t="str">
        <f>Delivery!H24</f>
        <v>3 Junior</v>
      </c>
      <c r="D53" s="79" t="str">
        <f>Delivery!J24</f>
        <v>5400066A</v>
      </c>
      <c r="E53" s="79" t="str">
        <f>Delivery!AR23</f>
        <v>5/5.5</v>
      </c>
      <c r="F53" s="79">
        <f>+Delivery!AR24</f>
        <v>0</v>
      </c>
    </row>
    <row r="54" spans="1:6">
      <c r="A54" t="s">
        <v>62</v>
      </c>
      <c r="B54" s="79" t="str">
        <f>Delivery!I24</f>
        <v>Barefoot shoes, Astelu</v>
      </c>
      <c r="C54" s="79" t="str">
        <f>Delivery!H24</f>
        <v>3 Junior</v>
      </c>
      <c r="D54" s="79" t="str">
        <f>Delivery!J24</f>
        <v>5400066A</v>
      </c>
      <c r="E54" s="79" t="str">
        <f>Delivery!AT23</f>
        <v>6/6.5</v>
      </c>
      <c r="F54" s="79">
        <f>+Delivery!AT24</f>
        <v>0</v>
      </c>
    </row>
    <row r="55" spans="1:6">
      <c r="A55" t="s">
        <v>63</v>
      </c>
      <c r="B55" s="79" t="str">
        <f>Delivery!I26</f>
        <v>Barefoot shoes, Astelu</v>
      </c>
      <c r="C55" s="79" t="str">
        <f>Delivery!H26</f>
        <v>3 Junior</v>
      </c>
      <c r="D55" s="79" t="str">
        <f>Delivery!J26</f>
        <v>5400066A</v>
      </c>
      <c r="E55" s="79" t="str">
        <f>Delivery!N25</f>
        <v>6/6.5</v>
      </c>
      <c r="F55" s="79">
        <f>+Delivery!N26</f>
        <v>0</v>
      </c>
    </row>
    <row r="56" spans="1:6">
      <c r="A56" t="s">
        <v>64</v>
      </c>
      <c r="B56" s="79" t="str">
        <f>Delivery!I26</f>
        <v>Barefoot shoes, Astelu</v>
      </c>
      <c r="C56" s="79" t="str">
        <f>Delivery!H26</f>
        <v>3 Junior</v>
      </c>
      <c r="D56" s="79" t="str">
        <f>Delivery!J26</f>
        <v>5400066A</v>
      </c>
      <c r="E56" s="79" t="str">
        <f>Delivery!P25</f>
        <v>7</v>
      </c>
      <c r="F56" s="79">
        <f>+Delivery!P26</f>
        <v>0</v>
      </c>
    </row>
    <row r="57" spans="1:6">
      <c r="A57" t="s">
        <v>65</v>
      </c>
      <c r="B57" s="79" t="str">
        <f>Delivery!I26</f>
        <v>Barefoot shoes, Astelu</v>
      </c>
      <c r="C57" s="79" t="str">
        <f>Delivery!H26</f>
        <v>3 Junior</v>
      </c>
      <c r="D57" s="79" t="str">
        <f>Delivery!J26</f>
        <v>5400066A</v>
      </c>
      <c r="E57" s="79" t="str">
        <f>Delivery!R25</f>
        <v>7.5/8</v>
      </c>
      <c r="F57" s="79">
        <f>+Delivery!R26</f>
        <v>0</v>
      </c>
    </row>
    <row r="58" spans="1:6">
      <c r="A58" t="s">
        <v>66</v>
      </c>
      <c r="B58" s="79" t="str">
        <f>Delivery!I26</f>
        <v>Barefoot shoes, Astelu</v>
      </c>
      <c r="C58" s="79" t="str">
        <f>Delivery!H26</f>
        <v>3 Junior</v>
      </c>
      <c r="D58" s="79" t="str">
        <f>Delivery!J26</f>
        <v>5400066A</v>
      </c>
      <c r="E58" s="79" t="str">
        <f>Delivery!T25</f>
        <v>8.5/9</v>
      </c>
      <c r="F58" s="79">
        <f>+Delivery!T26</f>
        <v>0</v>
      </c>
    </row>
    <row r="59" spans="1:6">
      <c r="A59" t="s">
        <v>67</v>
      </c>
      <c r="B59" s="79" t="str">
        <f>Delivery!I26</f>
        <v>Barefoot shoes, Astelu</v>
      </c>
      <c r="C59" s="79" t="str">
        <f>Delivery!H26</f>
        <v>3 Junior</v>
      </c>
      <c r="D59" s="79" t="str">
        <f>Delivery!J26</f>
        <v>5400066A</v>
      </c>
      <c r="E59" s="79" t="str">
        <f>Delivery!V25</f>
        <v>9.5</v>
      </c>
      <c r="F59" s="79">
        <f>+Delivery!V26</f>
        <v>0</v>
      </c>
    </row>
    <row r="60" spans="1:6">
      <c r="A60" t="s">
        <v>68</v>
      </c>
      <c r="B60" s="79" t="str">
        <f>Delivery!I26</f>
        <v>Barefoot shoes, Astelu</v>
      </c>
      <c r="C60" s="79" t="str">
        <f>Delivery!H26</f>
        <v>3 Junior</v>
      </c>
      <c r="D60" s="79" t="str">
        <f>Delivery!J26</f>
        <v>5400066A</v>
      </c>
      <c r="E60" s="79" t="str">
        <f>Delivery!X25</f>
        <v>10/10.5</v>
      </c>
      <c r="F60" s="79">
        <f>+Delivery!X26</f>
        <v>0</v>
      </c>
    </row>
    <row r="61" spans="1:6">
      <c r="A61" t="s">
        <v>69</v>
      </c>
      <c r="B61" s="79" t="str">
        <f>Delivery!I26</f>
        <v>Barefoot shoes, Astelu</v>
      </c>
      <c r="C61" s="79" t="str">
        <f>Delivery!H26</f>
        <v>3 Junior</v>
      </c>
      <c r="D61" s="79" t="str">
        <f>Delivery!J26</f>
        <v>5400066A</v>
      </c>
      <c r="E61" s="79" t="str">
        <f>Delivery!Z25</f>
        <v>11</v>
      </c>
      <c r="F61" s="79">
        <f>+Delivery!Z26</f>
        <v>0</v>
      </c>
    </row>
    <row r="62" spans="1:6">
      <c r="A62" t="s">
        <v>70</v>
      </c>
      <c r="B62" s="79" t="str">
        <f>Delivery!I26</f>
        <v>Barefoot shoes, Astelu</v>
      </c>
      <c r="C62" s="79" t="str">
        <f>Delivery!H26</f>
        <v>3 Junior</v>
      </c>
      <c r="D62" s="79" t="str">
        <f>Delivery!J26</f>
        <v>5400066A</v>
      </c>
      <c r="E62" s="79" t="str">
        <f>Delivery!AB25</f>
        <v>11.5</v>
      </c>
      <c r="F62" s="79">
        <f>+Delivery!AB26</f>
        <v>0</v>
      </c>
    </row>
    <row r="63" spans="1:6">
      <c r="A63" t="s">
        <v>71</v>
      </c>
      <c r="B63" s="79" t="str">
        <f>Delivery!I26</f>
        <v>Barefoot shoes, Astelu</v>
      </c>
      <c r="C63" s="79" t="str">
        <f>Delivery!H26</f>
        <v>3 Junior</v>
      </c>
      <c r="D63" s="79" t="str">
        <f>Delivery!J26</f>
        <v>5400066A</v>
      </c>
      <c r="E63" s="79" t="str">
        <f>Delivery!AD25</f>
        <v>12/12.5</v>
      </c>
      <c r="F63" s="79">
        <f>+Delivery!AD26</f>
        <v>0</v>
      </c>
    </row>
    <row r="64" spans="1:6">
      <c r="A64" t="s">
        <v>72</v>
      </c>
      <c r="B64" s="79" t="str">
        <f>Delivery!I26</f>
        <v>Barefoot shoes, Astelu</v>
      </c>
      <c r="C64" s="79" t="str">
        <f>Delivery!H26</f>
        <v>3 Junior</v>
      </c>
      <c r="D64" s="79" t="str">
        <f>Delivery!J26</f>
        <v>5400066A</v>
      </c>
      <c r="E64" s="79" t="str">
        <f>Delivery!AF25</f>
        <v>13/13.5</v>
      </c>
      <c r="F64" s="79">
        <f>+Delivery!AF26</f>
        <v>0</v>
      </c>
    </row>
    <row r="65" spans="1:6">
      <c r="A65" t="s">
        <v>73</v>
      </c>
      <c r="B65" s="79" t="str">
        <f>Delivery!I26</f>
        <v>Barefoot shoes, Astelu</v>
      </c>
      <c r="C65" s="79" t="str">
        <f>Delivery!H26</f>
        <v>3 Junior</v>
      </c>
      <c r="D65" s="79" t="str">
        <f>Delivery!J26</f>
        <v>5400066A</v>
      </c>
      <c r="E65" s="79" t="str">
        <f>Delivery!AH25</f>
        <v>1</v>
      </c>
      <c r="F65" s="79">
        <f>+Delivery!AH26</f>
        <v>0</v>
      </c>
    </row>
    <row r="66" spans="1:6">
      <c r="A66" t="s">
        <v>74</v>
      </c>
      <c r="B66" s="79" t="str">
        <f>Delivery!I26</f>
        <v>Barefoot shoes, Astelu</v>
      </c>
      <c r="C66" s="79" t="str">
        <f>Delivery!H26</f>
        <v>3 Junior</v>
      </c>
      <c r="D66" s="79" t="str">
        <f>Delivery!J26</f>
        <v>5400066A</v>
      </c>
      <c r="E66" s="79" t="str">
        <f>Delivery!AJ25</f>
        <v>1.5/2</v>
      </c>
      <c r="F66" s="79">
        <f>+Delivery!AJ26</f>
        <v>0</v>
      </c>
    </row>
    <row r="67" spans="1:6">
      <c r="A67" t="s">
        <v>75</v>
      </c>
      <c r="B67" s="79" t="str">
        <f>Delivery!I26</f>
        <v>Barefoot shoes, Astelu</v>
      </c>
      <c r="C67" s="79" t="str">
        <f>Delivery!H26</f>
        <v>3 Junior</v>
      </c>
      <c r="D67" s="79" t="str">
        <f>Delivery!J26</f>
        <v>5400066A</v>
      </c>
      <c r="E67" s="79" t="str">
        <f>Delivery!AL25</f>
        <v>2.5/3</v>
      </c>
      <c r="F67" s="79">
        <f>+Delivery!AL26</f>
        <v>0</v>
      </c>
    </row>
    <row r="68" spans="1:6">
      <c r="A68" t="s">
        <v>76</v>
      </c>
      <c r="B68" s="79" t="str">
        <f>Delivery!I26</f>
        <v>Barefoot shoes, Astelu</v>
      </c>
      <c r="C68" s="79" t="str">
        <f>Delivery!H26</f>
        <v>3 Junior</v>
      </c>
      <c r="D68" s="79" t="str">
        <f>Delivery!J26</f>
        <v>5400066A</v>
      </c>
      <c r="E68" s="79" t="str">
        <f>Delivery!AN25</f>
        <v>3.5</v>
      </c>
      <c r="F68" s="79">
        <f>+Delivery!AN26</f>
        <v>0</v>
      </c>
    </row>
    <row r="69" spans="1:6">
      <c r="A69" t="s">
        <v>77</v>
      </c>
      <c r="B69" s="79" t="str">
        <f>Delivery!I26</f>
        <v>Barefoot shoes, Astelu</v>
      </c>
      <c r="C69" s="79" t="str">
        <f>Delivery!H26</f>
        <v>3 Junior</v>
      </c>
      <c r="D69" s="79" t="str">
        <f>Delivery!J26</f>
        <v>5400066A</v>
      </c>
      <c r="E69" s="79" t="str">
        <f>Delivery!AP25</f>
        <v>4/4.5</v>
      </c>
      <c r="F69" s="79">
        <f>+Delivery!AP26</f>
        <v>0</v>
      </c>
    </row>
    <row r="70" spans="1:6">
      <c r="A70" t="s">
        <v>78</v>
      </c>
      <c r="B70" s="79" t="str">
        <f>Delivery!I26</f>
        <v>Barefoot shoes, Astelu</v>
      </c>
      <c r="C70" s="79" t="str">
        <f>Delivery!H26</f>
        <v>3 Junior</v>
      </c>
      <c r="D70" s="79" t="str">
        <f>Delivery!J26</f>
        <v>5400066A</v>
      </c>
      <c r="E70" s="79" t="str">
        <f>Delivery!AR25</f>
        <v>5/5.5</v>
      </c>
      <c r="F70" s="79">
        <f>+Delivery!AR26</f>
        <v>0</v>
      </c>
    </row>
    <row r="71" spans="1:6">
      <c r="A71" t="s">
        <v>79</v>
      </c>
      <c r="B71" s="79" t="str">
        <f>Delivery!I26</f>
        <v>Barefoot shoes, Astelu</v>
      </c>
      <c r="C71" s="79" t="str">
        <f>Delivery!H26</f>
        <v>3 Junior</v>
      </c>
      <c r="D71" s="79" t="str">
        <f>Delivery!J26</f>
        <v>5400066A</v>
      </c>
      <c r="E71" s="79" t="str">
        <f>Delivery!AT25</f>
        <v>6/6.5</v>
      </c>
      <c r="F71" s="79">
        <f>+Delivery!AT26</f>
        <v>0</v>
      </c>
    </row>
    <row r="72" spans="1:6">
      <c r="A72" t="s">
        <v>80</v>
      </c>
      <c r="B72" s="79" t="str">
        <f>Delivery!I28</f>
        <v>Barefoot shoes, Astelu</v>
      </c>
      <c r="C72" s="79" t="str">
        <f>Delivery!H28</f>
        <v>3 Junior</v>
      </c>
      <c r="D72" s="79" t="str">
        <f>Delivery!J28</f>
        <v>5400066A</v>
      </c>
      <c r="E72" s="79" t="str">
        <f>Delivery!N27</f>
        <v>6/6.5</v>
      </c>
      <c r="F72" s="79">
        <f>+Delivery!N28</f>
        <v>0</v>
      </c>
    </row>
    <row r="73" spans="1:6">
      <c r="A73" t="s">
        <v>81</v>
      </c>
      <c r="B73" s="79" t="str">
        <f>Delivery!I28</f>
        <v>Barefoot shoes, Astelu</v>
      </c>
      <c r="C73" s="79" t="str">
        <f>Delivery!H28</f>
        <v>3 Junior</v>
      </c>
      <c r="D73" s="79" t="str">
        <f>Delivery!J28</f>
        <v>5400066A</v>
      </c>
      <c r="E73" s="79" t="str">
        <f>Delivery!P27</f>
        <v>7</v>
      </c>
      <c r="F73" s="79">
        <f>+Delivery!P28</f>
        <v>0</v>
      </c>
    </row>
    <row r="74" spans="1:6">
      <c r="A74" t="s">
        <v>82</v>
      </c>
      <c r="B74" s="79" t="str">
        <f>Delivery!I28</f>
        <v>Barefoot shoes, Astelu</v>
      </c>
      <c r="C74" s="79" t="str">
        <f>Delivery!H28</f>
        <v>3 Junior</v>
      </c>
      <c r="D74" s="79" t="str">
        <f>Delivery!J28</f>
        <v>5400066A</v>
      </c>
      <c r="E74" s="79" t="str">
        <f>Delivery!R27</f>
        <v>7.5/8</v>
      </c>
      <c r="F74" s="79">
        <f>+Delivery!R28</f>
        <v>0</v>
      </c>
    </row>
    <row r="75" spans="1:6">
      <c r="A75" t="s">
        <v>83</v>
      </c>
      <c r="B75" s="79" t="str">
        <f>Delivery!I28</f>
        <v>Barefoot shoes, Astelu</v>
      </c>
      <c r="C75" s="79" t="str">
        <f>Delivery!H28</f>
        <v>3 Junior</v>
      </c>
      <c r="D75" s="79" t="str">
        <f>Delivery!J28</f>
        <v>5400066A</v>
      </c>
      <c r="E75" s="79" t="str">
        <f>Delivery!T27</f>
        <v>8.5/9</v>
      </c>
      <c r="F75" s="79">
        <f>+Delivery!T28</f>
        <v>0</v>
      </c>
    </row>
    <row r="76" spans="1:6">
      <c r="A76" t="s">
        <v>84</v>
      </c>
      <c r="B76" s="79" t="str">
        <f>Delivery!I28</f>
        <v>Barefoot shoes, Astelu</v>
      </c>
      <c r="C76" s="79" t="str">
        <f>Delivery!H28</f>
        <v>3 Junior</v>
      </c>
      <c r="D76" s="79" t="str">
        <f>Delivery!J28</f>
        <v>5400066A</v>
      </c>
      <c r="E76" s="79" t="str">
        <f>Delivery!V27</f>
        <v>9.5</v>
      </c>
      <c r="F76" s="79">
        <f>+Delivery!V28</f>
        <v>0</v>
      </c>
    </row>
    <row r="77" spans="1:6">
      <c r="A77" t="s">
        <v>85</v>
      </c>
      <c r="B77" s="79" t="str">
        <f>Delivery!I28</f>
        <v>Barefoot shoes, Astelu</v>
      </c>
      <c r="C77" s="79" t="str">
        <f>Delivery!H28</f>
        <v>3 Junior</v>
      </c>
      <c r="D77" s="79" t="str">
        <f>Delivery!J28</f>
        <v>5400066A</v>
      </c>
      <c r="E77" s="79" t="str">
        <f>Delivery!X27</f>
        <v>10/10.5</v>
      </c>
      <c r="F77" s="79">
        <f>+Delivery!X28</f>
        <v>0</v>
      </c>
    </row>
    <row r="78" spans="1:6">
      <c r="A78" t="s">
        <v>86</v>
      </c>
      <c r="B78" s="79" t="str">
        <f>Delivery!I28</f>
        <v>Barefoot shoes, Astelu</v>
      </c>
      <c r="C78" s="79" t="str">
        <f>Delivery!H28</f>
        <v>3 Junior</v>
      </c>
      <c r="D78" s="79" t="str">
        <f>Delivery!J28</f>
        <v>5400066A</v>
      </c>
      <c r="E78" s="79" t="str">
        <f>Delivery!Z27</f>
        <v>11</v>
      </c>
      <c r="F78" s="79">
        <f>+Delivery!Z28</f>
        <v>0</v>
      </c>
    </row>
    <row r="79" spans="1:6">
      <c r="A79" t="s">
        <v>87</v>
      </c>
      <c r="B79" s="79" t="str">
        <f>Delivery!I28</f>
        <v>Barefoot shoes, Astelu</v>
      </c>
      <c r="C79" s="79" t="str">
        <f>Delivery!H28</f>
        <v>3 Junior</v>
      </c>
      <c r="D79" s="79" t="str">
        <f>Delivery!J28</f>
        <v>5400066A</v>
      </c>
      <c r="E79" s="79" t="str">
        <f>Delivery!AB27</f>
        <v>11.5</v>
      </c>
      <c r="F79" s="79">
        <f>+Delivery!AB28</f>
        <v>0</v>
      </c>
    </row>
    <row r="80" spans="1:6">
      <c r="A80" t="s">
        <v>88</v>
      </c>
      <c r="B80" s="79" t="str">
        <f>Delivery!I28</f>
        <v>Barefoot shoes, Astelu</v>
      </c>
      <c r="C80" s="79" t="str">
        <f>Delivery!H28</f>
        <v>3 Junior</v>
      </c>
      <c r="D80" s="79" t="str">
        <f>Delivery!J28</f>
        <v>5400066A</v>
      </c>
      <c r="E80" s="79" t="str">
        <f>Delivery!AD27</f>
        <v>12/12.5</v>
      </c>
      <c r="F80" s="79">
        <f>+Delivery!AD28</f>
        <v>0</v>
      </c>
    </row>
    <row r="81" spans="1:6">
      <c r="A81" t="s">
        <v>89</v>
      </c>
      <c r="B81" s="79" t="str">
        <f>Delivery!I28</f>
        <v>Barefoot shoes, Astelu</v>
      </c>
      <c r="C81" s="79" t="str">
        <f>Delivery!H28</f>
        <v>3 Junior</v>
      </c>
      <c r="D81" s="79" t="str">
        <f>Delivery!J28</f>
        <v>5400066A</v>
      </c>
      <c r="E81" s="79" t="str">
        <f>Delivery!AF27</f>
        <v>13/13.5</v>
      </c>
      <c r="F81" s="79">
        <f>+Delivery!AF28</f>
        <v>0</v>
      </c>
    </row>
    <row r="82" spans="1:6">
      <c r="A82" t="s">
        <v>90</v>
      </c>
      <c r="B82" s="79" t="str">
        <f>Delivery!I28</f>
        <v>Barefoot shoes, Astelu</v>
      </c>
      <c r="C82" s="79" t="str">
        <f>Delivery!H28</f>
        <v>3 Junior</v>
      </c>
      <c r="D82" s="79" t="str">
        <f>Delivery!J28</f>
        <v>5400066A</v>
      </c>
      <c r="E82" s="79" t="str">
        <f>Delivery!AH27</f>
        <v>1</v>
      </c>
      <c r="F82" s="79">
        <f>+Delivery!AH28</f>
        <v>0</v>
      </c>
    </row>
    <row r="83" spans="1:6">
      <c r="A83" t="s">
        <v>91</v>
      </c>
      <c r="B83" s="79" t="str">
        <f>Delivery!I28</f>
        <v>Barefoot shoes, Astelu</v>
      </c>
      <c r="C83" s="79" t="str">
        <f>Delivery!H28</f>
        <v>3 Junior</v>
      </c>
      <c r="D83" s="79" t="str">
        <f>Delivery!J28</f>
        <v>5400066A</v>
      </c>
      <c r="E83" s="79" t="str">
        <f>Delivery!AJ27</f>
        <v>1.5/2</v>
      </c>
      <c r="F83" s="79">
        <f>+Delivery!AJ28</f>
        <v>0</v>
      </c>
    </row>
    <row r="84" spans="1:6">
      <c r="A84" t="s">
        <v>92</v>
      </c>
      <c r="B84" s="79" t="str">
        <f>Delivery!I28</f>
        <v>Barefoot shoes, Astelu</v>
      </c>
      <c r="C84" s="79" t="str">
        <f>Delivery!H28</f>
        <v>3 Junior</v>
      </c>
      <c r="D84" s="79" t="str">
        <f>Delivery!J28</f>
        <v>5400066A</v>
      </c>
      <c r="E84" s="79" t="str">
        <f>Delivery!AL27</f>
        <v>2.5/3</v>
      </c>
      <c r="F84" s="79">
        <f>+Delivery!AL28</f>
        <v>0</v>
      </c>
    </row>
    <row r="85" spans="1:6">
      <c r="A85" t="s">
        <v>93</v>
      </c>
      <c r="B85" s="79" t="str">
        <f>Delivery!I28</f>
        <v>Barefoot shoes, Astelu</v>
      </c>
      <c r="C85" s="79" t="str">
        <f>Delivery!H28</f>
        <v>3 Junior</v>
      </c>
      <c r="D85" s="79" t="str">
        <f>Delivery!J28</f>
        <v>5400066A</v>
      </c>
      <c r="E85" s="79" t="str">
        <f>Delivery!AN27</f>
        <v>3.5</v>
      </c>
      <c r="F85" s="79">
        <f>+Delivery!AN28</f>
        <v>0</v>
      </c>
    </row>
    <row r="86" spans="1:6">
      <c r="A86" t="s">
        <v>94</v>
      </c>
      <c r="B86" s="79" t="str">
        <f>Delivery!I28</f>
        <v>Barefoot shoes, Astelu</v>
      </c>
      <c r="C86" s="79" t="str">
        <f>Delivery!H28</f>
        <v>3 Junior</v>
      </c>
      <c r="D86" s="79" t="str">
        <f>Delivery!J28</f>
        <v>5400066A</v>
      </c>
      <c r="E86" s="79" t="str">
        <f>Delivery!AP27</f>
        <v>4/4.5</v>
      </c>
      <c r="F86" s="79">
        <f>+Delivery!AP28</f>
        <v>0</v>
      </c>
    </row>
    <row r="87" spans="1:6">
      <c r="A87" t="s">
        <v>95</v>
      </c>
      <c r="B87" s="79" t="str">
        <f>Delivery!I28</f>
        <v>Barefoot shoes, Astelu</v>
      </c>
      <c r="C87" s="79" t="str">
        <f>Delivery!H28</f>
        <v>3 Junior</v>
      </c>
      <c r="D87" s="79" t="str">
        <f>Delivery!J28</f>
        <v>5400066A</v>
      </c>
      <c r="E87" s="79" t="str">
        <f>Delivery!AR27</f>
        <v>5/5.5</v>
      </c>
      <c r="F87" s="79">
        <f>+Delivery!AR28</f>
        <v>0</v>
      </c>
    </row>
    <row r="88" spans="1:6">
      <c r="A88" t="s">
        <v>96</v>
      </c>
      <c r="B88" s="79" t="str">
        <f>Delivery!I28</f>
        <v>Barefoot shoes, Astelu</v>
      </c>
      <c r="C88" s="79" t="str">
        <f>Delivery!H28</f>
        <v>3 Junior</v>
      </c>
      <c r="D88" s="79" t="str">
        <f>Delivery!J28</f>
        <v>5400066A</v>
      </c>
      <c r="E88" s="79" t="str">
        <f>Delivery!AT27</f>
        <v>6/6.5</v>
      </c>
      <c r="F88" s="79">
        <f>+Delivery!AT28</f>
        <v>0</v>
      </c>
    </row>
    <row r="89" spans="1:6">
      <c r="A89" t="s">
        <v>97</v>
      </c>
      <c r="B89" s="79" t="str">
        <f>Delivery!I28</f>
        <v>Barefoot shoes, Astelu</v>
      </c>
      <c r="C89" s="79" t="str">
        <f>Delivery!H28</f>
        <v>3 Junior</v>
      </c>
      <c r="D89" s="79" t="str">
        <f>Delivery!J28</f>
        <v>5400066A</v>
      </c>
      <c r="E89" s="79" t="str">
        <f>Delivery!AV27</f>
        <v>7</v>
      </c>
      <c r="F89" s="79">
        <f>+Delivery!AV28</f>
        <v>0</v>
      </c>
    </row>
    <row r="90" spans="1:6">
      <c r="A90" t="s">
        <v>98</v>
      </c>
      <c r="B90" s="79" t="str">
        <f>Delivery!I28</f>
        <v>Barefoot shoes, Astelu</v>
      </c>
      <c r="C90" s="79" t="str">
        <f>Delivery!H28</f>
        <v>3 Junior</v>
      </c>
      <c r="D90" s="79" t="str">
        <f>Delivery!J28</f>
        <v>5400066A</v>
      </c>
      <c r="E90" s="79" t="str">
        <f>Delivery!AX27</f>
        <v>7.5</v>
      </c>
      <c r="F90" s="79">
        <f>+Delivery!AX28</f>
        <v>0</v>
      </c>
    </row>
    <row r="91" spans="1:6">
      <c r="A91" t="s">
        <v>99</v>
      </c>
      <c r="B91" s="79" t="str">
        <f>Delivery!I30</f>
        <v>Barefoot shoes, Astelu</v>
      </c>
      <c r="C91" s="79" t="str">
        <f>Delivery!H30</f>
        <v>3 Junior</v>
      </c>
      <c r="D91" s="79" t="str">
        <f>Delivery!J30</f>
        <v>5400066A</v>
      </c>
      <c r="E91" s="79" t="str">
        <f>Delivery!N29</f>
        <v>6/6.5</v>
      </c>
      <c r="F91" s="79">
        <f>+Delivery!N30</f>
        <v>0</v>
      </c>
    </row>
    <row r="92" spans="1:6">
      <c r="A92" t="s">
        <v>100</v>
      </c>
      <c r="B92" s="79" t="str">
        <f>Delivery!I30</f>
        <v>Barefoot shoes, Astelu</v>
      </c>
      <c r="C92" s="79" t="str">
        <f>Delivery!H30</f>
        <v>3 Junior</v>
      </c>
      <c r="D92" s="79" t="str">
        <f>Delivery!J30</f>
        <v>5400066A</v>
      </c>
      <c r="E92" s="79" t="str">
        <f>Delivery!P29</f>
        <v>7</v>
      </c>
      <c r="F92" s="79">
        <f>+Delivery!P30</f>
        <v>0</v>
      </c>
    </row>
    <row r="93" spans="1:6">
      <c r="A93" t="s">
        <v>101</v>
      </c>
      <c r="B93" s="79" t="str">
        <f>Delivery!I30</f>
        <v>Barefoot shoes, Astelu</v>
      </c>
      <c r="C93" s="79" t="str">
        <f>Delivery!H30</f>
        <v>3 Junior</v>
      </c>
      <c r="D93" s="79" t="str">
        <f>Delivery!J30</f>
        <v>5400066A</v>
      </c>
      <c r="E93" s="79" t="str">
        <f>Delivery!R29</f>
        <v>7.5/8</v>
      </c>
      <c r="F93" s="79">
        <f>+Delivery!R30</f>
        <v>0</v>
      </c>
    </row>
    <row r="94" spans="1:6">
      <c r="A94" t="s">
        <v>102</v>
      </c>
      <c r="B94" s="79" t="str">
        <f>Delivery!I30</f>
        <v>Barefoot shoes, Astelu</v>
      </c>
      <c r="C94" s="79" t="str">
        <f>Delivery!H30</f>
        <v>3 Junior</v>
      </c>
      <c r="D94" s="79" t="str">
        <f>Delivery!J30</f>
        <v>5400066A</v>
      </c>
      <c r="E94" s="79" t="str">
        <f>Delivery!T29</f>
        <v>8.5/9</v>
      </c>
      <c r="F94" s="79">
        <f>+Delivery!T30</f>
        <v>0</v>
      </c>
    </row>
    <row r="95" spans="1:6">
      <c r="A95" t="s">
        <v>103</v>
      </c>
      <c r="B95" s="79" t="str">
        <f>Delivery!I30</f>
        <v>Barefoot shoes, Astelu</v>
      </c>
      <c r="C95" s="79" t="str">
        <f>Delivery!H30</f>
        <v>3 Junior</v>
      </c>
      <c r="D95" s="79" t="str">
        <f>Delivery!J30</f>
        <v>5400066A</v>
      </c>
      <c r="E95" s="79" t="str">
        <f>Delivery!V29</f>
        <v>9.5</v>
      </c>
      <c r="F95" s="79">
        <f>+Delivery!V30</f>
        <v>0</v>
      </c>
    </row>
    <row r="96" spans="1:6">
      <c r="A96" t="s">
        <v>104</v>
      </c>
      <c r="B96" s="79" t="str">
        <f>Delivery!I30</f>
        <v>Barefoot shoes, Astelu</v>
      </c>
      <c r="C96" s="79" t="str">
        <f>Delivery!H30</f>
        <v>3 Junior</v>
      </c>
      <c r="D96" s="79" t="str">
        <f>Delivery!J30</f>
        <v>5400066A</v>
      </c>
      <c r="E96" s="79" t="str">
        <f>Delivery!X29</f>
        <v>10/10.5</v>
      </c>
      <c r="F96" s="79">
        <f>+Delivery!X30</f>
        <v>0</v>
      </c>
    </row>
    <row r="97" spans="1:6">
      <c r="A97" t="s">
        <v>105</v>
      </c>
      <c r="B97" s="79" t="str">
        <f>Delivery!I30</f>
        <v>Barefoot shoes, Astelu</v>
      </c>
      <c r="C97" s="79" t="str">
        <f>Delivery!H30</f>
        <v>3 Junior</v>
      </c>
      <c r="D97" s="79" t="str">
        <f>Delivery!J30</f>
        <v>5400066A</v>
      </c>
      <c r="E97" s="79" t="str">
        <f>Delivery!Z29</f>
        <v>11</v>
      </c>
      <c r="F97" s="79">
        <f>+Delivery!Z30</f>
        <v>0</v>
      </c>
    </row>
    <row r="98" spans="1:6">
      <c r="A98" t="s">
        <v>106</v>
      </c>
      <c r="B98" s="79" t="str">
        <f>Delivery!I30</f>
        <v>Barefoot shoes, Astelu</v>
      </c>
      <c r="C98" s="79" t="str">
        <f>Delivery!H30</f>
        <v>3 Junior</v>
      </c>
      <c r="D98" s="79" t="str">
        <f>Delivery!J30</f>
        <v>5400066A</v>
      </c>
      <c r="E98" s="79" t="str">
        <f>Delivery!AB29</f>
        <v>11.5</v>
      </c>
      <c r="F98" s="79">
        <f>+Delivery!AB30</f>
        <v>0</v>
      </c>
    </row>
    <row r="99" spans="1:6">
      <c r="A99" t="s">
        <v>107</v>
      </c>
      <c r="B99" s="79" t="str">
        <f>Delivery!I30</f>
        <v>Barefoot shoes, Astelu</v>
      </c>
      <c r="C99" s="79" t="str">
        <f>Delivery!H30</f>
        <v>3 Junior</v>
      </c>
      <c r="D99" s="79" t="str">
        <f>Delivery!J30</f>
        <v>5400066A</v>
      </c>
      <c r="E99" s="79" t="str">
        <f>Delivery!AD29</f>
        <v>12/12.5</v>
      </c>
      <c r="F99" s="79">
        <f>+Delivery!AD30</f>
        <v>0</v>
      </c>
    </row>
    <row r="100" spans="1:6">
      <c r="A100" t="s">
        <v>108</v>
      </c>
      <c r="B100" s="79" t="str">
        <f>Delivery!I30</f>
        <v>Barefoot shoes, Astelu</v>
      </c>
      <c r="C100" s="79" t="str">
        <f>Delivery!H30</f>
        <v>3 Junior</v>
      </c>
      <c r="D100" s="79" t="str">
        <f>Delivery!J30</f>
        <v>5400066A</v>
      </c>
      <c r="E100" s="79" t="str">
        <f>Delivery!AF29</f>
        <v>13/13.5</v>
      </c>
      <c r="F100" s="79">
        <f>+Delivery!AF30</f>
        <v>0</v>
      </c>
    </row>
    <row r="101" spans="1:6">
      <c r="A101" t="s">
        <v>109</v>
      </c>
      <c r="B101" s="79" t="str">
        <f>Delivery!I30</f>
        <v>Barefoot shoes, Astelu</v>
      </c>
      <c r="C101" s="79" t="str">
        <f>Delivery!H30</f>
        <v>3 Junior</v>
      </c>
      <c r="D101" s="79" t="str">
        <f>Delivery!J30</f>
        <v>5400066A</v>
      </c>
      <c r="E101" s="79" t="str">
        <f>Delivery!AH29</f>
        <v>1</v>
      </c>
      <c r="F101" s="79">
        <f>+Delivery!AH30</f>
        <v>0</v>
      </c>
    </row>
    <row r="102" spans="1:6">
      <c r="A102" t="s">
        <v>110</v>
      </c>
      <c r="B102" s="79" t="str">
        <f>Delivery!I30</f>
        <v>Barefoot shoes, Astelu</v>
      </c>
      <c r="C102" s="79" t="str">
        <f>Delivery!H30</f>
        <v>3 Junior</v>
      </c>
      <c r="D102" s="79" t="str">
        <f>Delivery!J30</f>
        <v>5400066A</v>
      </c>
      <c r="E102" s="79" t="str">
        <f>Delivery!AJ29</f>
        <v>1.5/2</v>
      </c>
      <c r="F102" s="79">
        <f>+Delivery!AJ30</f>
        <v>0</v>
      </c>
    </row>
    <row r="103" spans="1:6">
      <c r="A103" t="s">
        <v>111</v>
      </c>
      <c r="B103" s="79" t="str">
        <f>Delivery!I30</f>
        <v>Barefoot shoes, Astelu</v>
      </c>
      <c r="C103" s="79" t="str">
        <f>Delivery!H30</f>
        <v>3 Junior</v>
      </c>
      <c r="D103" s="79" t="str">
        <f>Delivery!J30</f>
        <v>5400066A</v>
      </c>
      <c r="E103" s="79" t="str">
        <f>Delivery!AL29</f>
        <v>2.5/3</v>
      </c>
      <c r="F103" s="79">
        <f>+Delivery!AL30</f>
        <v>0</v>
      </c>
    </row>
    <row r="104" spans="1:6">
      <c r="A104" t="s">
        <v>112</v>
      </c>
      <c r="B104" s="79" t="str">
        <f>Delivery!I30</f>
        <v>Barefoot shoes, Astelu</v>
      </c>
      <c r="C104" s="79" t="str">
        <f>Delivery!H30</f>
        <v>3 Junior</v>
      </c>
      <c r="D104" s="79" t="str">
        <f>Delivery!J30</f>
        <v>5400066A</v>
      </c>
      <c r="E104" s="79" t="str">
        <f>Delivery!AN29</f>
        <v>3.5</v>
      </c>
      <c r="F104" s="79">
        <f>+Delivery!AN30</f>
        <v>0</v>
      </c>
    </row>
    <row r="105" spans="1:6">
      <c r="A105" t="s">
        <v>113</v>
      </c>
      <c r="B105" s="79" t="str">
        <f>Delivery!I30</f>
        <v>Barefoot shoes, Astelu</v>
      </c>
      <c r="C105" s="79" t="str">
        <f>Delivery!H30</f>
        <v>3 Junior</v>
      </c>
      <c r="D105" s="79" t="str">
        <f>Delivery!J30</f>
        <v>5400066A</v>
      </c>
      <c r="E105" s="79" t="str">
        <f>Delivery!AP29</f>
        <v>4/4.5</v>
      </c>
      <c r="F105" s="79">
        <f>+Delivery!AP30</f>
        <v>0</v>
      </c>
    </row>
    <row r="106" spans="1:6">
      <c r="A106" t="s">
        <v>114</v>
      </c>
      <c r="B106" s="79" t="str">
        <f>Delivery!I30</f>
        <v>Barefoot shoes, Astelu</v>
      </c>
      <c r="C106" s="79" t="str">
        <f>Delivery!H30</f>
        <v>3 Junior</v>
      </c>
      <c r="D106" s="79" t="str">
        <f>Delivery!J30</f>
        <v>5400066A</v>
      </c>
      <c r="E106" s="79" t="str">
        <f>Delivery!AR29</f>
        <v>5/5.5</v>
      </c>
      <c r="F106" s="79">
        <f>+Delivery!AR30</f>
        <v>0</v>
      </c>
    </row>
    <row r="107" spans="1:6">
      <c r="A107" t="s">
        <v>115</v>
      </c>
      <c r="B107" s="79" t="str">
        <f>Delivery!I30</f>
        <v>Barefoot shoes, Astelu</v>
      </c>
      <c r="C107" s="79" t="str">
        <f>Delivery!H30</f>
        <v>3 Junior</v>
      </c>
      <c r="D107" s="79" t="str">
        <f>Delivery!J30</f>
        <v>5400066A</v>
      </c>
      <c r="E107" s="79" t="str">
        <f>Delivery!AT29</f>
        <v>6/6.5</v>
      </c>
      <c r="F107" s="79">
        <f>+Delivery!AT30</f>
        <v>0</v>
      </c>
    </row>
    <row r="108" spans="1:6">
      <c r="A108" t="s">
        <v>116</v>
      </c>
      <c r="B108" s="79" t="str">
        <f>Delivery!I32</f>
        <v>Barefoot shoes, Astelu</v>
      </c>
      <c r="C108" s="79" t="str">
        <f>Delivery!H32</f>
        <v>3 Junior</v>
      </c>
      <c r="D108" s="79" t="str">
        <f>Delivery!J32</f>
        <v>5400066A</v>
      </c>
      <c r="E108" s="79" t="str">
        <f>Delivery!N31</f>
        <v>6/6.5</v>
      </c>
      <c r="F108" s="79">
        <f>+Delivery!N32</f>
        <v>0</v>
      </c>
    </row>
    <row r="109" spans="1:6">
      <c r="A109" t="s">
        <v>117</v>
      </c>
      <c r="B109" s="79" t="str">
        <f>Delivery!I32</f>
        <v>Barefoot shoes, Astelu</v>
      </c>
      <c r="C109" s="79" t="str">
        <f>Delivery!H32</f>
        <v>3 Junior</v>
      </c>
      <c r="D109" s="79" t="str">
        <f>Delivery!J32</f>
        <v>5400066A</v>
      </c>
      <c r="E109" s="79" t="str">
        <f>Delivery!P31</f>
        <v>7</v>
      </c>
      <c r="F109" s="79">
        <f>+Delivery!P32</f>
        <v>0</v>
      </c>
    </row>
    <row r="110" spans="1:6">
      <c r="A110" t="s">
        <v>118</v>
      </c>
      <c r="B110" s="79" t="str">
        <f>Delivery!I32</f>
        <v>Barefoot shoes, Astelu</v>
      </c>
      <c r="C110" s="79" t="str">
        <f>Delivery!H32</f>
        <v>3 Junior</v>
      </c>
      <c r="D110" s="79" t="str">
        <f>Delivery!J32</f>
        <v>5400066A</v>
      </c>
      <c r="E110" s="79" t="str">
        <f>Delivery!R31</f>
        <v>7.5/8</v>
      </c>
      <c r="F110" s="79">
        <f>+Delivery!R32</f>
        <v>0</v>
      </c>
    </row>
    <row r="111" spans="1:6">
      <c r="A111" t="s">
        <v>119</v>
      </c>
      <c r="B111" s="79" t="str">
        <f>Delivery!I32</f>
        <v>Barefoot shoes, Astelu</v>
      </c>
      <c r="C111" s="79" t="str">
        <f>Delivery!H32</f>
        <v>3 Junior</v>
      </c>
      <c r="D111" s="79" t="str">
        <f>Delivery!J32</f>
        <v>5400066A</v>
      </c>
      <c r="E111" s="79" t="str">
        <f>Delivery!T31</f>
        <v>8.5/9</v>
      </c>
      <c r="F111" s="79">
        <f>+Delivery!T32</f>
        <v>0</v>
      </c>
    </row>
    <row r="112" spans="1:6">
      <c r="A112" t="s">
        <v>120</v>
      </c>
      <c r="B112" s="79" t="str">
        <f>Delivery!I32</f>
        <v>Barefoot shoes, Astelu</v>
      </c>
      <c r="C112" s="79" t="str">
        <f>Delivery!H32</f>
        <v>3 Junior</v>
      </c>
      <c r="D112" s="79" t="str">
        <f>Delivery!J32</f>
        <v>5400066A</v>
      </c>
      <c r="E112" s="79" t="str">
        <f>Delivery!V31</f>
        <v>9.5</v>
      </c>
      <c r="F112" s="79">
        <f>+Delivery!V32</f>
        <v>0</v>
      </c>
    </row>
    <row r="113" spans="1:6">
      <c r="A113" t="s">
        <v>121</v>
      </c>
      <c r="B113" s="79" t="str">
        <f>Delivery!I32</f>
        <v>Barefoot shoes, Astelu</v>
      </c>
      <c r="C113" s="79" t="str">
        <f>Delivery!H32</f>
        <v>3 Junior</v>
      </c>
      <c r="D113" s="79" t="str">
        <f>Delivery!J32</f>
        <v>5400066A</v>
      </c>
      <c r="E113" s="79" t="str">
        <f>Delivery!X31</f>
        <v>10/10.5</v>
      </c>
      <c r="F113" s="79">
        <f>+Delivery!X32</f>
        <v>0</v>
      </c>
    </row>
    <row r="114" spans="1:6">
      <c r="A114" t="s">
        <v>122</v>
      </c>
      <c r="B114" s="79" t="str">
        <f>Delivery!I32</f>
        <v>Barefoot shoes, Astelu</v>
      </c>
      <c r="C114" s="79" t="str">
        <f>Delivery!H32</f>
        <v>3 Junior</v>
      </c>
      <c r="D114" s="79" t="str">
        <f>Delivery!J32</f>
        <v>5400066A</v>
      </c>
      <c r="E114" s="79" t="str">
        <f>Delivery!Z31</f>
        <v>11</v>
      </c>
      <c r="F114" s="79">
        <f>+Delivery!Z32</f>
        <v>0</v>
      </c>
    </row>
    <row r="115" spans="1:6">
      <c r="A115" t="s">
        <v>123</v>
      </c>
      <c r="B115" s="79" t="str">
        <f>Delivery!I32</f>
        <v>Barefoot shoes, Astelu</v>
      </c>
      <c r="C115" s="79" t="str">
        <f>Delivery!H32</f>
        <v>3 Junior</v>
      </c>
      <c r="D115" s="79" t="str">
        <f>Delivery!J32</f>
        <v>5400066A</v>
      </c>
      <c r="E115" s="79" t="str">
        <f>Delivery!AB31</f>
        <v>11.5</v>
      </c>
      <c r="F115" s="79">
        <f>+Delivery!AB32</f>
        <v>0</v>
      </c>
    </row>
    <row r="116" spans="1:6">
      <c r="A116" t="s">
        <v>124</v>
      </c>
      <c r="B116" s="79" t="str">
        <f>Delivery!I32</f>
        <v>Barefoot shoes, Astelu</v>
      </c>
      <c r="C116" s="79" t="str">
        <f>Delivery!H32</f>
        <v>3 Junior</v>
      </c>
      <c r="D116" s="79" t="str">
        <f>Delivery!J32</f>
        <v>5400066A</v>
      </c>
      <c r="E116" s="79" t="str">
        <f>Delivery!AD31</f>
        <v>12/12.5</v>
      </c>
      <c r="F116" s="79">
        <f>+Delivery!AD32</f>
        <v>0</v>
      </c>
    </row>
    <row r="117" spans="1:6">
      <c r="A117" t="s">
        <v>125</v>
      </c>
      <c r="B117" s="79" t="str">
        <f>Delivery!I32</f>
        <v>Barefoot shoes, Astelu</v>
      </c>
      <c r="C117" s="79" t="str">
        <f>Delivery!H32</f>
        <v>3 Junior</v>
      </c>
      <c r="D117" s="79" t="str">
        <f>Delivery!J32</f>
        <v>5400066A</v>
      </c>
      <c r="E117" s="79" t="str">
        <f>Delivery!AF31</f>
        <v>13/13.5</v>
      </c>
      <c r="F117" s="79">
        <f>+Delivery!AF32</f>
        <v>0</v>
      </c>
    </row>
    <row r="118" spans="1:6">
      <c r="A118" t="s">
        <v>126</v>
      </c>
      <c r="B118" s="79" t="str">
        <f>Delivery!I32</f>
        <v>Barefoot shoes, Astelu</v>
      </c>
      <c r="C118" s="79" t="str">
        <f>Delivery!H32</f>
        <v>3 Junior</v>
      </c>
      <c r="D118" s="79" t="str">
        <f>Delivery!J32</f>
        <v>5400066A</v>
      </c>
      <c r="E118" s="79" t="str">
        <f>Delivery!AH31</f>
        <v>1</v>
      </c>
      <c r="F118" s="79">
        <f>+Delivery!AH32</f>
        <v>0</v>
      </c>
    </row>
    <row r="119" spans="1:6">
      <c r="A119" t="s">
        <v>127</v>
      </c>
      <c r="B119" s="79" t="str">
        <f>Delivery!I32</f>
        <v>Barefoot shoes, Astelu</v>
      </c>
      <c r="C119" s="79" t="str">
        <f>Delivery!H32</f>
        <v>3 Junior</v>
      </c>
      <c r="D119" s="79" t="str">
        <f>Delivery!J32</f>
        <v>5400066A</v>
      </c>
      <c r="E119" s="79" t="str">
        <f>Delivery!AJ31</f>
        <v>1.5/2</v>
      </c>
      <c r="F119" s="79">
        <f>+Delivery!AJ32</f>
        <v>0</v>
      </c>
    </row>
    <row r="120" spans="1:6">
      <c r="A120" t="s">
        <v>128</v>
      </c>
      <c r="B120" s="79" t="str">
        <f>Delivery!I32</f>
        <v>Barefoot shoes, Astelu</v>
      </c>
      <c r="C120" s="79" t="str">
        <f>Delivery!H32</f>
        <v>3 Junior</v>
      </c>
      <c r="D120" s="79" t="str">
        <f>Delivery!J32</f>
        <v>5400066A</v>
      </c>
      <c r="E120" s="79" t="str">
        <f>Delivery!AL31</f>
        <v>2.5/3</v>
      </c>
      <c r="F120" s="79">
        <f>+Delivery!AL32</f>
        <v>0</v>
      </c>
    </row>
    <row r="121" spans="1:6">
      <c r="A121" t="s">
        <v>129</v>
      </c>
      <c r="B121" s="79" t="str">
        <f>Delivery!I32</f>
        <v>Barefoot shoes, Astelu</v>
      </c>
      <c r="C121" s="79" t="str">
        <f>Delivery!H32</f>
        <v>3 Junior</v>
      </c>
      <c r="D121" s="79" t="str">
        <f>Delivery!J32</f>
        <v>5400066A</v>
      </c>
      <c r="E121" s="79" t="str">
        <f>Delivery!AN31</f>
        <v>3.5</v>
      </c>
      <c r="F121" s="79">
        <f>+Delivery!AN32</f>
        <v>0</v>
      </c>
    </row>
    <row r="122" spans="1:6">
      <c r="A122" t="s">
        <v>130</v>
      </c>
      <c r="B122" s="79" t="str">
        <f>Delivery!I32</f>
        <v>Barefoot shoes, Astelu</v>
      </c>
      <c r="C122" s="79" t="str">
        <f>Delivery!H32</f>
        <v>3 Junior</v>
      </c>
      <c r="D122" s="79" t="str">
        <f>Delivery!J32</f>
        <v>5400066A</v>
      </c>
      <c r="E122" s="79" t="str">
        <f>Delivery!AP31</f>
        <v>4/4.5</v>
      </c>
      <c r="F122" s="79">
        <f>+Delivery!AP32</f>
        <v>0</v>
      </c>
    </row>
    <row r="123" spans="1:6">
      <c r="A123" t="s">
        <v>131</v>
      </c>
      <c r="B123" s="79" t="str">
        <f>Delivery!I32</f>
        <v>Barefoot shoes, Astelu</v>
      </c>
      <c r="C123" s="79" t="str">
        <f>Delivery!H32</f>
        <v>3 Junior</v>
      </c>
      <c r="D123" s="79" t="str">
        <f>Delivery!J32</f>
        <v>5400066A</v>
      </c>
      <c r="E123" s="79" t="str">
        <f>Delivery!AR31</f>
        <v>5/5.5</v>
      </c>
      <c r="F123" s="79">
        <f>+Delivery!AR32</f>
        <v>0</v>
      </c>
    </row>
    <row r="124" spans="1:6">
      <c r="A124" t="s">
        <v>132</v>
      </c>
      <c r="B124" s="79" t="str">
        <f>Delivery!I32</f>
        <v>Barefoot shoes, Astelu</v>
      </c>
      <c r="C124" s="79" t="str">
        <f>Delivery!H32</f>
        <v>3 Junior</v>
      </c>
      <c r="D124" s="79" t="str">
        <f>Delivery!J32</f>
        <v>5400066A</v>
      </c>
      <c r="E124" s="79" t="str">
        <f>Delivery!AT31</f>
        <v>6/6.5</v>
      </c>
      <c r="F124" s="79">
        <f>+Delivery!AT32</f>
        <v>0</v>
      </c>
    </row>
    <row r="125" spans="1:6">
      <c r="A125" t="s">
        <v>133</v>
      </c>
      <c r="B125" s="79" t="str">
        <f>Delivery!I32</f>
        <v>Barefoot shoes, Astelu</v>
      </c>
      <c r="C125" s="79" t="str">
        <f>Delivery!H32</f>
        <v>3 Junior</v>
      </c>
      <c r="D125" s="79" t="str">
        <f>Delivery!J32</f>
        <v>5400066A</v>
      </c>
      <c r="E125" s="79" t="str">
        <f>Delivery!AV31</f>
        <v>7</v>
      </c>
      <c r="F125" s="79">
        <f>+Delivery!AV32</f>
        <v>0</v>
      </c>
    </row>
    <row r="126" spans="1:6">
      <c r="A126" t="s">
        <v>134</v>
      </c>
      <c r="B126" s="79" t="str">
        <f>Delivery!I34</f>
        <v>Rain boots, Ankles</v>
      </c>
      <c r="C126" s="79" t="str">
        <f>Delivery!H34</f>
        <v>3 Junior</v>
      </c>
      <c r="D126" s="79" t="str">
        <f>Delivery!J34</f>
        <v>5400039A</v>
      </c>
      <c r="E126" s="79" t="str">
        <f>Delivery!N33</f>
        <v>6/6.5</v>
      </c>
      <c r="F126" s="79">
        <f>+Delivery!N34</f>
        <v>0</v>
      </c>
    </row>
    <row r="127" spans="1:6">
      <c r="A127" t="s">
        <v>135</v>
      </c>
      <c r="B127" s="79" t="str">
        <f>Delivery!I34</f>
        <v>Rain boots, Ankles</v>
      </c>
      <c r="C127" s="79" t="str">
        <f>Delivery!H34</f>
        <v>3 Junior</v>
      </c>
      <c r="D127" s="79" t="str">
        <f>Delivery!J34</f>
        <v>5400039A</v>
      </c>
      <c r="E127" s="79" t="str">
        <f>Delivery!P33</f>
        <v>7</v>
      </c>
      <c r="F127" s="79">
        <f>+Delivery!P34</f>
        <v>0</v>
      </c>
    </row>
    <row r="128" spans="1:6">
      <c r="A128" t="s">
        <v>136</v>
      </c>
      <c r="B128" s="79" t="str">
        <f>Delivery!I34</f>
        <v>Rain boots, Ankles</v>
      </c>
      <c r="C128" s="79" t="str">
        <f>Delivery!H34</f>
        <v>3 Junior</v>
      </c>
      <c r="D128" s="79" t="str">
        <f>Delivery!J34</f>
        <v>5400039A</v>
      </c>
      <c r="E128" s="79" t="str">
        <f>Delivery!R33</f>
        <v>7.5/8</v>
      </c>
      <c r="F128" s="79">
        <f>+Delivery!R34</f>
        <v>0</v>
      </c>
    </row>
    <row r="129" spans="1:6">
      <c r="A129" t="s">
        <v>137</v>
      </c>
      <c r="B129" s="79" t="str">
        <f>Delivery!I34</f>
        <v>Rain boots, Ankles</v>
      </c>
      <c r="C129" s="79" t="str">
        <f>Delivery!H34</f>
        <v>3 Junior</v>
      </c>
      <c r="D129" s="79" t="str">
        <f>Delivery!J34</f>
        <v>5400039A</v>
      </c>
      <c r="E129" s="79" t="str">
        <f>Delivery!T33</f>
        <v>8.5/9</v>
      </c>
      <c r="F129" s="79">
        <f>+Delivery!T34</f>
        <v>0</v>
      </c>
    </row>
    <row r="130" spans="1:6">
      <c r="A130" t="s">
        <v>138</v>
      </c>
      <c r="B130" s="79" t="str">
        <f>Delivery!I34</f>
        <v>Rain boots, Ankles</v>
      </c>
      <c r="C130" s="79" t="str">
        <f>Delivery!H34</f>
        <v>3 Junior</v>
      </c>
      <c r="D130" s="79" t="str">
        <f>Delivery!J34</f>
        <v>5400039A</v>
      </c>
      <c r="E130" s="79" t="str">
        <f>Delivery!V33</f>
        <v>9.5</v>
      </c>
      <c r="F130" s="79">
        <f>+Delivery!V34</f>
        <v>0</v>
      </c>
    </row>
    <row r="131" spans="1:6">
      <c r="A131" t="s">
        <v>139</v>
      </c>
      <c r="B131" s="79" t="str">
        <f>Delivery!I34</f>
        <v>Rain boots, Ankles</v>
      </c>
      <c r="C131" s="79" t="str">
        <f>Delivery!H34</f>
        <v>3 Junior</v>
      </c>
      <c r="D131" s="79" t="str">
        <f>Delivery!J34</f>
        <v>5400039A</v>
      </c>
      <c r="E131" s="79" t="str">
        <f>Delivery!X33</f>
        <v>10/10.5</v>
      </c>
      <c r="F131" s="79">
        <f>+Delivery!X34</f>
        <v>0</v>
      </c>
    </row>
    <row r="132" spans="1:6">
      <c r="A132" t="s">
        <v>140</v>
      </c>
      <c r="B132" s="79" t="str">
        <f>Delivery!I34</f>
        <v>Rain boots, Ankles</v>
      </c>
      <c r="C132" s="79" t="str">
        <f>Delivery!H34</f>
        <v>3 Junior</v>
      </c>
      <c r="D132" s="79" t="str">
        <f>Delivery!J34</f>
        <v>5400039A</v>
      </c>
      <c r="E132" s="79" t="str">
        <f>Delivery!Z33</f>
        <v>11</v>
      </c>
      <c r="F132" s="79">
        <f>+Delivery!Z34</f>
        <v>0</v>
      </c>
    </row>
    <row r="133" spans="1:6">
      <c r="A133" t="s">
        <v>141</v>
      </c>
      <c r="B133" s="79" t="str">
        <f>Delivery!I34</f>
        <v>Rain boots, Ankles</v>
      </c>
      <c r="C133" s="79" t="str">
        <f>Delivery!H34</f>
        <v>3 Junior</v>
      </c>
      <c r="D133" s="79" t="str">
        <f>Delivery!J34</f>
        <v>5400039A</v>
      </c>
      <c r="E133" s="79" t="str">
        <f>Delivery!AB33</f>
        <v>11.5</v>
      </c>
      <c r="F133" s="79">
        <f>+Delivery!AB34</f>
        <v>0</v>
      </c>
    </row>
    <row r="134" spans="1:6">
      <c r="A134" t="s">
        <v>142</v>
      </c>
      <c r="B134" s="79" t="str">
        <f>Delivery!I34</f>
        <v>Rain boots, Ankles</v>
      </c>
      <c r="C134" s="79" t="str">
        <f>Delivery!H34</f>
        <v>3 Junior</v>
      </c>
      <c r="D134" s="79" t="str">
        <f>Delivery!J34</f>
        <v>5400039A</v>
      </c>
      <c r="E134" s="79" t="str">
        <f>Delivery!AD33</f>
        <v>12/12.5</v>
      </c>
      <c r="F134" s="79">
        <f>+Delivery!AD34</f>
        <v>0</v>
      </c>
    </row>
    <row r="135" spans="1:6">
      <c r="A135" t="s">
        <v>143</v>
      </c>
      <c r="B135" s="79" t="str">
        <f>Delivery!I34</f>
        <v>Rain boots, Ankles</v>
      </c>
      <c r="C135" s="79" t="str">
        <f>Delivery!H34</f>
        <v>3 Junior</v>
      </c>
      <c r="D135" s="79" t="str">
        <f>Delivery!J34</f>
        <v>5400039A</v>
      </c>
      <c r="E135" s="79" t="str">
        <f>Delivery!AF33</f>
        <v>13/13.5</v>
      </c>
      <c r="F135" s="79">
        <f>+Delivery!AF34</f>
        <v>0</v>
      </c>
    </row>
    <row r="136" spans="1:6">
      <c r="A136" t="s">
        <v>144</v>
      </c>
      <c r="B136" s="79" t="str">
        <f>Delivery!I34</f>
        <v>Rain boots, Ankles</v>
      </c>
      <c r="C136" s="79" t="str">
        <f>Delivery!H34</f>
        <v>3 Junior</v>
      </c>
      <c r="D136" s="79" t="str">
        <f>Delivery!J34</f>
        <v>5400039A</v>
      </c>
      <c r="E136" s="79" t="str">
        <f>Delivery!AH33</f>
        <v>1</v>
      </c>
      <c r="F136" s="79">
        <f>+Delivery!AH34</f>
        <v>0</v>
      </c>
    </row>
    <row r="137" spans="1:6">
      <c r="A137" t="s">
        <v>145</v>
      </c>
      <c r="B137" s="79" t="str">
        <f>Delivery!I34</f>
        <v>Rain boots, Ankles</v>
      </c>
      <c r="C137" s="79" t="str">
        <f>Delivery!H34</f>
        <v>3 Junior</v>
      </c>
      <c r="D137" s="79" t="str">
        <f>Delivery!J34</f>
        <v>5400039A</v>
      </c>
      <c r="E137" s="79" t="str">
        <f>Delivery!AJ33</f>
        <v>1.5/2</v>
      </c>
      <c r="F137" s="79">
        <f>+Delivery!AJ34</f>
        <v>0</v>
      </c>
    </row>
    <row r="138" spans="1:6">
      <c r="A138" t="s">
        <v>146</v>
      </c>
      <c r="B138" s="79" t="str">
        <f>Delivery!I34</f>
        <v>Rain boots, Ankles</v>
      </c>
      <c r="C138" s="79" t="str">
        <f>Delivery!H34</f>
        <v>3 Junior</v>
      </c>
      <c r="D138" s="79" t="str">
        <f>Delivery!J34</f>
        <v>5400039A</v>
      </c>
      <c r="E138" s="79" t="str">
        <f>Delivery!AL33</f>
        <v>2.5/3</v>
      </c>
      <c r="F138" s="79">
        <f>+Delivery!AL34</f>
        <v>0</v>
      </c>
    </row>
    <row r="139" spans="1:6">
      <c r="A139" t="s">
        <v>147</v>
      </c>
      <c r="B139" s="79" t="str">
        <f>Delivery!I34</f>
        <v>Rain boots, Ankles</v>
      </c>
      <c r="C139" s="79" t="str">
        <f>Delivery!H34</f>
        <v>3 Junior</v>
      </c>
      <c r="D139" s="79" t="str">
        <f>Delivery!J34</f>
        <v>5400039A</v>
      </c>
      <c r="E139" s="79" t="str">
        <f>Delivery!AN33</f>
        <v>3.5</v>
      </c>
      <c r="F139" s="79">
        <f>+Delivery!AN34</f>
        <v>0</v>
      </c>
    </row>
    <row r="140" spans="1:6">
      <c r="A140" t="s">
        <v>148</v>
      </c>
      <c r="B140" s="79" t="str">
        <f>Delivery!I34</f>
        <v>Rain boots, Ankles</v>
      </c>
      <c r="C140" s="79" t="str">
        <f>Delivery!H34</f>
        <v>3 Junior</v>
      </c>
      <c r="D140" s="79" t="str">
        <f>Delivery!J34</f>
        <v>5400039A</v>
      </c>
      <c r="E140" s="79" t="str">
        <f>Delivery!AP33</f>
        <v>4/4.5</v>
      </c>
      <c r="F140" s="79">
        <f>+Delivery!AP34</f>
        <v>0</v>
      </c>
    </row>
    <row r="141" spans="1:6">
      <c r="A141" t="s">
        <v>149</v>
      </c>
      <c r="B141" s="79" t="str">
        <f>Delivery!I34</f>
        <v>Rain boots, Ankles</v>
      </c>
      <c r="C141" s="79" t="str">
        <f>Delivery!H34</f>
        <v>3 Junior</v>
      </c>
      <c r="D141" s="79" t="str">
        <f>Delivery!J34</f>
        <v>5400039A</v>
      </c>
      <c r="E141" s="79" t="str">
        <f>Delivery!AR33</f>
        <v>5/5.5</v>
      </c>
      <c r="F141" s="79">
        <f>+Delivery!AR34</f>
        <v>0</v>
      </c>
    </row>
    <row r="142" spans="1:6">
      <c r="A142" t="s">
        <v>150</v>
      </c>
      <c r="B142" s="79" t="str">
        <f>Delivery!I34</f>
        <v>Rain boots, Ankles</v>
      </c>
      <c r="C142" s="79" t="str">
        <f>Delivery!H34</f>
        <v>3 Junior</v>
      </c>
      <c r="D142" s="79" t="str">
        <f>Delivery!J34</f>
        <v>5400039A</v>
      </c>
      <c r="E142" s="79" t="str">
        <f>Delivery!AT33</f>
        <v>6/6.5</v>
      </c>
      <c r="F142" s="79">
        <f>+Delivery!AT34</f>
        <v>0</v>
      </c>
    </row>
    <row r="143" spans="1:6">
      <c r="A143" t="s">
        <v>151</v>
      </c>
      <c r="B143" s="79" t="str">
        <f>Delivery!I36</f>
        <v>Rain boots, Ankles</v>
      </c>
      <c r="C143" s="79" t="str">
        <f>Delivery!H36</f>
        <v>3 Junior</v>
      </c>
      <c r="D143" s="79" t="str">
        <f>Delivery!J36</f>
        <v>5400039A</v>
      </c>
      <c r="E143" s="79" t="str">
        <f>Delivery!N35</f>
        <v>6/6.5</v>
      </c>
      <c r="F143" s="79">
        <f>+Delivery!N36</f>
        <v>0</v>
      </c>
    </row>
    <row r="144" spans="1:6">
      <c r="A144" t="s">
        <v>152</v>
      </c>
      <c r="B144" s="79" t="str">
        <f>Delivery!I36</f>
        <v>Rain boots, Ankles</v>
      </c>
      <c r="C144" s="79" t="str">
        <f>Delivery!H36</f>
        <v>3 Junior</v>
      </c>
      <c r="D144" s="79" t="str">
        <f>Delivery!J36</f>
        <v>5400039A</v>
      </c>
      <c r="E144" s="79" t="str">
        <f>Delivery!P35</f>
        <v>7</v>
      </c>
      <c r="F144" s="79">
        <f>+Delivery!P36</f>
        <v>0</v>
      </c>
    </row>
    <row r="145" spans="1:6">
      <c r="A145" t="s">
        <v>153</v>
      </c>
      <c r="B145" s="79" t="str">
        <f>Delivery!I36</f>
        <v>Rain boots, Ankles</v>
      </c>
      <c r="C145" s="79" t="str">
        <f>Delivery!H36</f>
        <v>3 Junior</v>
      </c>
      <c r="D145" s="79" t="str">
        <f>Delivery!J36</f>
        <v>5400039A</v>
      </c>
      <c r="E145" s="79" t="str">
        <f>Delivery!R35</f>
        <v>7.5/8</v>
      </c>
      <c r="F145" s="79">
        <f>+Delivery!R36</f>
        <v>0</v>
      </c>
    </row>
    <row r="146" spans="1:6">
      <c r="A146" t="s">
        <v>154</v>
      </c>
      <c r="B146" s="79" t="str">
        <f>Delivery!I36</f>
        <v>Rain boots, Ankles</v>
      </c>
      <c r="C146" s="79" t="str">
        <f>Delivery!H36</f>
        <v>3 Junior</v>
      </c>
      <c r="D146" s="79" t="str">
        <f>Delivery!J36</f>
        <v>5400039A</v>
      </c>
      <c r="E146" s="79" t="str">
        <f>Delivery!T35</f>
        <v>8.5/9</v>
      </c>
      <c r="F146" s="79">
        <f>+Delivery!T36</f>
        <v>0</v>
      </c>
    </row>
    <row r="147" spans="1:6">
      <c r="A147" t="s">
        <v>155</v>
      </c>
      <c r="B147" s="79" t="str">
        <f>Delivery!I36</f>
        <v>Rain boots, Ankles</v>
      </c>
      <c r="C147" s="79" t="str">
        <f>Delivery!H36</f>
        <v>3 Junior</v>
      </c>
      <c r="D147" s="79" t="str">
        <f>Delivery!J36</f>
        <v>5400039A</v>
      </c>
      <c r="E147" s="79" t="str">
        <f>Delivery!V35</f>
        <v>9.5</v>
      </c>
      <c r="F147" s="79">
        <f>+Delivery!V36</f>
        <v>0</v>
      </c>
    </row>
    <row r="148" spans="1:6">
      <c r="A148" t="s">
        <v>156</v>
      </c>
      <c r="B148" s="79" t="str">
        <f>Delivery!I36</f>
        <v>Rain boots, Ankles</v>
      </c>
      <c r="C148" s="79" t="str">
        <f>Delivery!H36</f>
        <v>3 Junior</v>
      </c>
      <c r="D148" s="79" t="str">
        <f>Delivery!J36</f>
        <v>5400039A</v>
      </c>
      <c r="E148" s="79" t="str">
        <f>Delivery!X35</f>
        <v>10/10.5</v>
      </c>
      <c r="F148" s="79">
        <f>+Delivery!X36</f>
        <v>0</v>
      </c>
    </row>
    <row r="149" spans="1:6">
      <c r="A149" t="s">
        <v>157</v>
      </c>
      <c r="B149" s="79" t="str">
        <f>Delivery!I36</f>
        <v>Rain boots, Ankles</v>
      </c>
      <c r="C149" s="79" t="str">
        <f>Delivery!H36</f>
        <v>3 Junior</v>
      </c>
      <c r="D149" s="79" t="str">
        <f>Delivery!J36</f>
        <v>5400039A</v>
      </c>
      <c r="E149" s="79" t="str">
        <f>Delivery!Z35</f>
        <v>11</v>
      </c>
      <c r="F149" s="79">
        <f>+Delivery!Z36</f>
        <v>0</v>
      </c>
    </row>
    <row r="150" spans="1:6">
      <c r="A150" t="s">
        <v>158</v>
      </c>
      <c r="B150" s="79" t="str">
        <f>Delivery!I36</f>
        <v>Rain boots, Ankles</v>
      </c>
      <c r="C150" s="79" t="str">
        <f>Delivery!H36</f>
        <v>3 Junior</v>
      </c>
      <c r="D150" s="79" t="str">
        <f>Delivery!J36</f>
        <v>5400039A</v>
      </c>
      <c r="E150" s="79" t="str">
        <f>Delivery!AB35</f>
        <v>11.5</v>
      </c>
      <c r="F150" s="79">
        <f>+Delivery!AB36</f>
        <v>0</v>
      </c>
    </row>
    <row r="151" spans="1:6">
      <c r="A151" t="s">
        <v>159</v>
      </c>
      <c r="B151" s="79" t="str">
        <f>Delivery!I36</f>
        <v>Rain boots, Ankles</v>
      </c>
      <c r="C151" s="79" t="str">
        <f>Delivery!H36</f>
        <v>3 Junior</v>
      </c>
      <c r="D151" s="79" t="str">
        <f>Delivery!J36</f>
        <v>5400039A</v>
      </c>
      <c r="E151" s="79" t="str">
        <f>Delivery!AD35</f>
        <v>12/12.5</v>
      </c>
      <c r="F151" s="79">
        <f>+Delivery!AD36</f>
        <v>0</v>
      </c>
    </row>
    <row r="152" spans="1:6">
      <c r="A152" t="s">
        <v>160</v>
      </c>
      <c r="B152" s="79" t="str">
        <f>Delivery!I36</f>
        <v>Rain boots, Ankles</v>
      </c>
      <c r="C152" s="79" t="str">
        <f>Delivery!H36</f>
        <v>3 Junior</v>
      </c>
      <c r="D152" s="79" t="str">
        <f>Delivery!J36</f>
        <v>5400039A</v>
      </c>
      <c r="E152" s="79" t="str">
        <f>Delivery!AF35</f>
        <v>13/13.5</v>
      </c>
      <c r="F152" s="79">
        <f>+Delivery!AF36</f>
        <v>0</v>
      </c>
    </row>
    <row r="153" spans="1:6">
      <c r="A153" t="s">
        <v>161</v>
      </c>
      <c r="B153" s="79" t="str">
        <f>Delivery!I36</f>
        <v>Rain boots, Ankles</v>
      </c>
      <c r="C153" s="79" t="str">
        <f>Delivery!H36</f>
        <v>3 Junior</v>
      </c>
      <c r="D153" s="79" t="str">
        <f>Delivery!J36</f>
        <v>5400039A</v>
      </c>
      <c r="E153" s="79" t="str">
        <f>Delivery!AH35</f>
        <v>1</v>
      </c>
      <c r="F153" s="79">
        <f>+Delivery!AH36</f>
        <v>0</v>
      </c>
    </row>
    <row r="154" spans="1:6">
      <c r="A154" t="s">
        <v>162</v>
      </c>
      <c r="B154" s="79" t="str">
        <f>Delivery!I36</f>
        <v>Rain boots, Ankles</v>
      </c>
      <c r="C154" s="79" t="str">
        <f>Delivery!H36</f>
        <v>3 Junior</v>
      </c>
      <c r="D154" s="79" t="str">
        <f>Delivery!J36</f>
        <v>5400039A</v>
      </c>
      <c r="E154" s="79" t="str">
        <f>Delivery!AJ35</f>
        <v>1.5/2</v>
      </c>
      <c r="F154" s="79">
        <f>+Delivery!AJ36</f>
        <v>0</v>
      </c>
    </row>
    <row r="155" spans="1:6">
      <c r="A155" t="s">
        <v>163</v>
      </c>
      <c r="B155" s="79" t="str">
        <f>Delivery!I36</f>
        <v>Rain boots, Ankles</v>
      </c>
      <c r="C155" s="79" t="str">
        <f>Delivery!H36</f>
        <v>3 Junior</v>
      </c>
      <c r="D155" s="79" t="str">
        <f>Delivery!J36</f>
        <v>5400039A</v>
      </c>
      <c r="E155" s="79" t="str">
        <f>Delivery!AL35</f>
        <v>2.5/3</v>
      </c>
      <c r="F155" s="79">
        <f>+Delivery!AL36</f>
        <v>0</v>
      </c>
    </row>
    <row r="156" spans="1:6">
      <c r="A156" t="s">
        <v>164</v>
      </c>
      <c r="B156" s="79" t="str">
        <f>Delivery!I36</f>
        <v>Rain boots, Ankles</v>
      </c>
      <c r="C156" s="79" t="str">
        <f>Delivery!H36</f>
        <v>3 Junior</v>
      </c>
      <c r="D156" s="79" t="str">
        <f>Delivery!J36</f>
        <v>5400039A</v>
      </c>
      <c r="E156" s="79" t="str">
        <f>Delivery!AN35</f>
        <v>3.5</v>
      </c>
      <c r="F156" s="79">
        <f>+Delivery!AN36</f>
        <v>0</v>
      </c>
    </row>
    <row r="157" spans="1:6">
      <c r="A157" t="s">
        <v>165</v>
      </c>
      <c r="B157" s="79" t="str">
        <f>Delivery!I36</f>
        <v>Rain boots, Ankles</v>
      </c>
      <c r="C157" s="79" t="str">
        <f>Delivery!H36</f>
        <v>3 Junior</v>
      </c>
      <c r="D157" s="79" t="str">
        <f>Delivery!J36</f>
        <v>5400039A</v>
      </c>
      <c r="E157" s="79" t="str">
        <f>Delivery!AP35</f>
        <v>4/4.5</v>
      </c>
      <c r="F157" s="79">
        <f>+Delivery!AP36</f>
        <v>0</v>
      </c>
    </row>
    <row r="158" spans="1:6">
      <c r="A158" t="s">
        <v>166</v>
      </c>
      <c r="B158" s="79" t="str">
        <f>Delivery!I36</f>
        <v>Rain boots, Ankles</v>
      </c>
      <c r="C158" s="79" t="str">
        <f>Delivery!H36</f>
        <v>3 Junior</v>
      </c>
      <c r="D158" s="79" t="str">
        <f>Delivery!J36</f>
        <v>5400039A</v>
      </c>
      <c r="E158" s="79" t="str">
        <f>Delivery!AR35</f>
        <v>5/5.5</v>
      </c>
      <c r="F158" s="79">
        <f>+Delivery!AR36</f>
        <v>0</v>
      </c>
    </row>
    <row r="159" spans="1:6">
      <c r="A159" t="s">
        <v>167</v>
      </c>
      <c r="B159" s="79" t="str">
        <f>Delivery!I36</f>
        <v>Rain boots, Ankles</v>
      </c>
      <c r="C159" s="79" t="str">
        <f>Delivery!H36</f>
        <v>3 Junior</v>
      </c>
      <c r="D159" s="79" t="str">
        <f>Delivery!J36</f>
        <v>5400039A</v>
      </c>
      <c r="E159" s="79" t="str">
        <f>Delivery!AT35</f>
        <v>6/6.5</v>
      </c>
      <c r="F159" s="79">
        <f>+Delivery!AT36</f>
        <v>0</v>
      </c>
    </row>
    <row r="160" spans="1:6">
      <c r="A160" t="s">
        <v>168</v>
      </c>
      <c r="B160" s="79" t="str">
        <f>Delivery!I38</f>
        <v>Rain boots, Ankles</v>
      </c>
      <c r="C160" s="79" t="str">
        <f>Delivery!H38</f>
        <v>3 Junior</v>
      </c>
      <c r="D160" s="79" t="str">
        <f>Delivery!J38</f>
        <v>5400039A</v>
      </c>
      <c r="E160" s="79" t="str">
        <f>Delivery!N37</f>
        <v>6/6.5</v>
      </c>
      <c r="F160" s="79">
        <f>+Delivery!N38</f>
        <v>0</v>
      </c>
    </row>
    <row r="161" spans="1:6">
      <c r="A161" t="s">
        <v>169</v>
      </c>
      <c r="B161" s="79" t="str">
        <f>Delivery!I38</f>
        <v>Rain boots, Ankles</v>
      </c>
      <c r="C161" s="79" t="str">
        <f>Delivery!H38</f>
        <v>3 Junior</v>
      </c>
      <c r="D161" s="79" t="str">
        <f>Delivery!J38</f>
        <v>5400039A</v>
      </c>
      <c r="E161" s="79" t="str">
        <f>Delivery!P37</f>
        <v>7</v>
      </c>
      <c r="F161" s="79">
        <f>+Delivery!P38</f>
        <v>0</v>
      </c>
    </row>
    <row r="162" spans="1:6">
      <c r="A162" t="s">
        <v>170</v>
      </c>
      <c r="B162" s="79" t="str">
        <f>Delivery!I38</f>
        <v>Rain boots, Ankles</v>
      </c>
      <c r="C162" s="79" t="str">
        <f>Delivery!H38</f>
        <v>3 Junior</v>
      </c>
      <c r="D162" s="79" t="str">
        <f>Delivery!J38</f>
        <v>5400039A</v>
      </c>
      <c r="E162" s="79" t="str">
        <f>Delivery!R37</f>
        <v>7.5/8</v>
      </c>
      <c r="F162" s="79">
        <f>+Delivery!R38</f>
        <v>0</v>
      </c>
    </row>
    <row r="163" spans="1:6">
      <c r="A163" t="s">
        <v>171</v>
      </c>
      <c r="B163" s="79" t="str">
        <f>Delivery!I38</f>
        <v>Rain boots, Ankles</v>
      </c>
      <c r="C163" s="79" t="str">
        <f>Delivery!H38</f>
        <v>3 Junior</v>
      </c>
      <c r="D163" s="79" t="str">
        <f>Delivery!J38</f>
        <v>5400039A</v>
      </c>
      <c r="E163" s="79" t="str">
        <f>Delivery!T37</f>
        <v>8.5/9</v>
      </c>
      <c r="F163" s="79">
        <f>+Delivery!T38</f>
        <v>0</v>
      </c>
    </row>
    <row r="164" spans="1:6">
      <c r="A164" t="s">
        <v>172</v>
      </c>
      <c r="B164" s="79" t="str">
        <f>Delivery!I38</f>
        <v>Rain boots, Ankles</v>
      </c>
      <c r="C164" s="79" t="str">
        <f>Delivery!H38</f>
        <v>3 Junior</v>
      </c>
      <c r="D164" s="79" t="str">
        <f>Delivery!J38</f>
        <v>5400039A</v>
      </c>
      <c r="E164" s="79" t="str">
        <f>Delivery!V37</f>
        <v>9.5</v>
      </c>
      <c r="F164" s="79">
        <f>+Delivery!V38</f>
        <v>0</v>
      </c>
    </row>
    <row r="165" spans="1:6">
      <c r="A165" t="s">
        <v>173</v>
      </c>
      <c r="B165" s="79" t="str">
        <f>Delivery!I38</f>
        <v>Rain boots, Ankles</v>
      </c>
      <c r="C165" s="79" t="str">
        <f>Delivery!H38</f>
        <v>3 Junior</v>
      </c>
      <c r="D165" s="79" t="str">
        <f>Delivery!J38</f>
        <v>5400039A</v>
      </c>
      <c r="E165" s="79" t="str">
        <f>Delivery!X37</f>
        <v>10/10.5</v>
      </c>
      <c r="F165" s="79">
        <f>+Delivery!X38</f>
        <v>0</v>
      </c>
    </row>
    <row r="166" spans="1:6">
      <c r="A166" t="s">
        <v>174</v>
      </c>
      <c r="B166" s="79" t="str">
        <f>Delivery!I38</f>
        <v>Rain boots, Ankles</v>
      </c>
      <c r="C166" s="79" t="str">
        <f>Delivery!H38</f>
        <v>3 Junior</v>
      </c>
      <c r="D166" s="79" t="str">
        <f>Delivery!J38</f>
        <v>5400039A</v>
      </c>
      <c r="E166" s="79" t="str">
        <f>Delivery!Z37</f>
        <v>11</v>
      </c>
      <c r="F166" s="79">
        <f>+Delivery!Z38</f>
        <v>0</v>
      </c>
    </row>
    <row r="167" spans="1:6">
      <c r="A167" t="s">
        <v>175</v>
      </c>
      <c r="B167" s="79" t="str">
        <f>Delivery!I38</f>
        <v>Rain boots, Ankles</v>
      </c>
      <c r="C167" s="79" t="str">
        <f>Delivery!H38</f>
        <v>3 Junior</v>
      </c>
      <c r="D167" s="79" t="str">
        <f>Delivery!J38</f>
        <v>5400039A</v>
      </c>
      <c r="E167" s="79" t="str">
        <f>Delivery!AB37</f>
        <v>11.5</v>
      </c>
      <c r="F167" s="79">
        <f>+Delivery!AB38</f>
        <v>0</v>
      </c>
    </row>
    <row r="168" spans="1:6">
      <c r="A168" t="s">
        <v>176</v>
      </c>
      <c r="B168" s="79" t="str">
        <f>Delivery!I38</f>
        <v>Rain boots, Ankles</v>
      </c>
      <c r="C168" s="79" t="str">
        <f>Delivery!H38</f>
        <v>3 Junior</v>
      </c>
      <c r="D168" s="79" t="str">
        <f>Delivery!J38</f>
        <v>5400039A</v>
      </c>
      <c r="E168" s="79" t="str">
        <f>Delivery!AD37</f>
        <v>12/12.5</v>
      </c>
      <c r="F168" s="79">
        <f>+Delivery!AD38</f>
        <v>0</v>
      </c>
    </row>
    <row r="169" spans="1:6">
      <c r="A169" t="s">
        <v>177</v>
      </c>
      <c r="B169" s="79" t="str">
        <f>Delivery!I38</f>
        <v>Rain boots, Ankles</v>
      </c>
      <c r="C169" s="79" t="str">
        <f>Delivery!H38</f>
        <v>3 Junior</v>
      </c>
      <c r="D169" s="79" t="str">
        <f>Delivery!J38</f>
        <v>5400039A</v>
      </c>
      <c r="E169" s="79" t="str">
        <f>Delivery!AF37</f>
        <v>13/13.5</v>
      </c>
      <c r="F169" s="79">
        <f>+Delivery!AF38</f>
        <v>0</v>
      </c>
    </row>
    <row r="170" spans="1:6">
      <c r="A170" t="s">
        <v>178</v>
      </c>
      <c r="B170" s="79" t="str">
        <f>Delivery!I38</f>
        <v>Rain boots, Ankles</v>
      </c>
      <c r="C170" s="79" t="str">
        <f>Delivery!H38</f>
        <v>3 Junior</v>
      </c>
      <c r="D170" s="79" t="str">
        <f>Delivery!J38</f>
        <v>5400039A</v>
      </c>
      <c r="E170" s="79" t="str">
        <f>Delivery!AH37</f>
        <v>1</v>
      </c>
      <c r="F170" s="79">
        <f>+Delivery!AH38</f>
        <v>0</v>
      </c>
    </row>
    <row r="171" spans="1:6">
      <c r="A171" t="s">
        <v>179</v>
      </c>
      <c r="B171" s="79" t="str">
        <f>Delivery!I38</f>
        <v>Rain boots, Ankles</v>
      </c>
      <c r="C171" s="79" t="str">
        <f>Delivery!H38</f>
        <v>3 Junior</v>
      </c>
      <c r="D171" s="79" t="str">
        <f>Delivery!J38</f>
        <v>5400039A</v>
      </c>
      <c r="E171" s="79" t="str">
        <f>Delivery!AJ37</f>
        <v>1.5/2</v>
      </c>
      <c r="F171" s="79">
        <f>+Delivery!AJ38</f>
        <v>0</v>
      </c>
    </row>
    <row r="172" spans="1:6">
      <c r="A172" t="s">
        <v>180</v>
      </c>
      <c r="B172" s="79" t="str">
        <f>Delivery!I38</f>
        <v>Rain boots, Ankles</v>
      </c>
      <c r="C172" s="79" t="str">
        <f>Delivery!H38</f>
        <v>3 Junior</v>
      </c>
      <c r="D172" s="79" t="str">
        <f>Delivery!J38</f>
        <v>5400039A</v>
      </c>
      <c r="E172" s="79" t="str">
        <f>Delivery!AL37</f>
        <v>2.5/3</v>
      </c>
      <c r="F172" s="79">
        <f>+Delivery!AL38</f>
        <v>0</v>
      </c>
    </row>
    <row r="173" spans="1:6">
      <c r="A173" t="s">
        <v>181</v>
      </c>
      <c r="B173" s="79" t="str">
        <f>Delivery!I38</f>
        <v>Rain boots, Ankles</v>
      </c>
      <c r="C173" s="79" t="str">
        <f>Delivery!H38</f>
        <v>3 Junior</v>
      </c>
      <c r="D173" s="79" t="str">
        <f>Delivery!J38</f>
        <v>5400039A</v>
      </c>
      <c r="E173" s="79" t="str">
        <f>Delivery!AN37</f>
        <v>3.5</v>
      </c>
      <c r="F173" s="79">
        <f>+Delivery!AN38</f>
        <v>0</v>
      </c>
    </row>
    <row r="174" spans="1:6">
      <c r="A174" t="s">
        <v>182</v>
      </c>
      <c r="B174" s="79" t="str">
        <f>Delivery!I38</f>
        <v>Rain boots, Ankles</v>
      </c>
      <c r="C174" s="79" t="str">
        <f>Delivery!H38</f>
        <v>3 Junior</v>
      </c>
      <c r="D174" s="79" t="str">
        <f>Delivery!J38</f>
        <v>5400039A</v>
      </c>
      <c r="E174" s="79" t="str">
        <f>Delivery!AP37</f>
        <v>4/4.5</v>
      </c>
      <c r="F174" s="79">
        <f>+Delivery!AP38</f>
        <v>0</v>
      </c>
    </row>
    <row r="175" spans="1:6">
      <c r="A175" t="s">
        <v>183</v>
      </c>
      <c r="B175" s="79" t="str">
        <f>Delivery!I38</f>
        <v>Rain boots, Ankles</v>
      </c>
      <c r="C175" s="79" t="str">
        <f>Delivery!H38</f>
        <v>3 Junior</v>
      </c>
      <c r="D175" s="79" t="str">
        <f>Delivery!J38</f>
        <v>5400039A</v>
      </c>
      <c r="E175" s="79" t="str">
        <f>Delivery!AR37</f>
        <v>5/5.5</v>
      </c>
      <c r="F175" s="79">
        <f>+Delivery!AR38</f>
        <v>0</v>
      </c>
    </row>
    <row r="176" spans="1:6">
      <c r="A176" t="s">
        <v>184</v>
      </c>
      <c r="B176" s="79" t="str">
        <f>Delivery!I38</f>
        <v>Rain boots, Ankles</v>
      </c>
      <c r="C176" s="79" t="str">
        <f>Delivery!H38</f>
        <v>3 Junior</v>
      </c>
      <c r="D176" s="79" t="str">
        <f>Delivery!J38</f>
        <v>5400039A</v>
      </c>
      <c r="E176" s="79" t="str">
        <f>Delivery!AT37</f>
        <v>6/6.5</v>
      </c>
      <c r="F176" s="79">
        <f>+Delivery!AT38</f>
        <v>0</v>
      </c>
    </row>
    <row r="177" spans="1:6">
      <c r="A177" t="s">
        <v>185</v>
      </c>
      <c r="B177" s="79" t="str">
        <f>Delivery!I40</f>
        <v>Rain boots, Ankles</v>
      </c>
      <c r="C177" s="79" t="str">
        <f>Delivery!H40</f>
        <v>3 Junior</v>
      </c>
      <c r="D177" s="79" t="str">
        <f>Delivery!J40</f>
        <v>5400039A</v>
      </c>
      <c r="E177" s="79" t="str">
        <f>Delivery!N39</f>
        <v>6/6.5</v>
      </c>
      <c r="F177" s="79">
        <f>+Delivery!N40</f>
        <v>0</v>
      </c>
    </row>
    <row r="178" spans="1:6">
      <c r="A178" t="s">
        <v>186</v>
      </c>
      <c r="B178" s="79" t="str">
        <f>Delivery!I40</f>
        <v>Rain boots, Ankles</v>
      </c>
      <c r="C178" s="79" t="str">
        <f>Delivery!H40</f>
        <v>3 Junior</v>
      </c>
      <c r="D178" s="79" t="str">
        <f>Delivery!J40</f>
        <v>5400039A</v>
      </c>
      <c r="E178" s="79" t="str">
        <f>Delivery!P39</f>
        <v>7</v>
      </c>
      <c r="F178" s="79">
        <f>+Delivery!P40</f>
        <v>0</v>
      </c>
    </row>
    <row r="179" spans="1:6">
      <c r="A179" t="s">
        <v>187</v>
      </c>
      <c r="B179" s="79" t="str">
        <f>Delivery!I40</f>
        <v>Rain boots, Ankles</v>
      </c>
      <c r="C179" s="79" t="str">
        <f>Delivery!H40</f>
        <v>3 Junior</v>
      </c>
      <c r="D179" s="79" t="str">
        <f>Delivery!J40</f>
        <v>5400039A</v>
      </c>
      <c r="E179" s="79" t="str">
        <f>Delivery!R39</f>
        <v>7.5/8</v>
      </c>
      <c r="F179" s="79">
        <f>+Delivery!R40</f>
        <v>0</v>
      </c>
    </row>
    <row r="180" spans="1:6">
      <c r="A180" t="s">
        <v>188</v>
      </c>
      <c r="B180" s="79" t="str">
        <f>Delivery!I40</f>
        <v>Rain boots, Ankles</v>
      </c>
      <c r="C180" s="79" t="str">
        <f>Delivery!H40</f>
        <v>3 Junior</v>
      </c>
      <c r="D180" s="79" t="str">
        <f>Delivery!J40</f>
        <v>5400039A</v>
      </c>
      <c r="E180" s="79" t="str">
        <f>Delivery!T39</f>
        <v>8.5/9</v>
      </c>
      <c r="F180" s="79">
        <f>+Delivery!T40</f>
        <v>0</v>
      </c>
    </row>
    <row r="181" spans="1:6">
      <c r="A181" t="s">
        <v>189</v>
      </c>
      <c r="B181" s="79" t="str">
        <f>Delivery!I40</f>
        <v>Rain boots, Ankles</v>
      </c>
      <c r="C181" s="79" t="str">
        <f>Delivery!H40</f>
        <v>3 Junior</v>
      </c>
      <c r="D181" s="79" t="str">
        <f>Delivery!J40</f>
        <v>5400039A</v>
      </c>
      <c r="E181" s="79" t="str">
        <f>Delivery!V39</f>
        <v>9.5</v>
      </c>
      <c r="F181" s="79">
        <f>+Delivery!V40</f>
        <v>0</v>
      </c>
    </row>
    <row r="182" spans="1:6">
      <c r="A182" t="s">
        <v>190</v>
      </c>
      <c r="B182" s="79" t="str">
        <f>Delivery!I40</f>
        <v>Rain boots, Ankles</v>
      </c>
      <c r="C182" s="79" t="str">
        <f>Delivery!H40</f>
        <v>3 Junior</v>
      </c>
      <c r="D182" s="79" t="str">
        <f>Delivery!J40</f>
        <v>5400039A</v>
      </c>
      <c r="E182" s="79" t="str">
        <f>Delivery!X39</f>
        <v>10/10.5</v>
      </c>
      <c r="F182" s="79">
        <f>+Delivery!X40</f>
        <v>0</v>
      </c>
    </row>
    <row r="183" spans="1:6">
      <c r="A183" t="s">
        <v>191</v>
      </c>
      <c r="B183" s="79" t="str">
        <f>Delivery!I40</f>
        <v>Rain boots, Ankles</v>
      </c>
      <c r="C183" s="79" t="str">
        <f>Delivery!H40</f>
        <v>3 Junior</v>
      </c>
      <c r="D183" s="79" t="str">
        <f>Delivery!J40</f>
        <v>5400039A</v>
      </c>
      <c r="E183" s="79" t="str">
        <f>Delivery!Z39</f>
        <v>11</v>
      </c>
      <c r="F183" s="79">
        <f>+Delivery!Z40</f>
        <v>0</v>
      </c>
    </row>
    <row r="184" spans="1:6">
      <c r="A184" t="s">
        <v>192</v>
      </c>
      <c r="B184" s="79" t="str">
        <f>Delivery!I40</f>
        <v>Rain boots, Ankles</v>
      </c>
      <c r="C184" s="79" t="str">
        <f>Delivery!H40</f>
        <v>3 Junior</v>
      </c>
      <c r="D184" s="79" t="str">
        <f>Delivery!J40</f>
        <v>5400039A</v>
      </c>
      <c r="E184" s="79" t="str">
        <f>Delivery!AB39</f>
        <v>11.5</v>
      </c>
      <c r="F184" s="79">
        <f>+Delivery!AB40</f>
        <v>0</v>
      </c>
    </row>
    <row r="185" spans="1:6">
      <c r="A185" t="s">
        <v>193</v>
      </c>
      <c r="B185" s="79" t="str">
        <f>Delivery!I40</f>
        <v>Rain boots, Ankles</v>
      </c>
      <c r="C185" s="79" t="str">
        <f>Delivery!H40</f>
        <v>3 Junior</v>
      </c>
      <c r="D185" s="79" t="str">
        <f>Delivery!J40</f>
        <v>5400039A</v>
      </c>
      <c r="E185" s="79" t="str">
        <f>Delivery!AD39</f>
        <v>12/12.5</v>
      </c>
      <c r="F185" s="79">
        <f>+Delivery!AD40</f>
        <v>0</v>
      </c>
    </row>
    <row r="186" spans="1:6">
      <c r="A186" t="s">
        <v>194</v>
      </c>
      <c r="B186" s="79" t="str">
        <f>Delivery!I40</f>
        <v>Rain boots, Ankles</v>
      </c>
      <c r="C186" s="79" t="str">
        <f>Delivery!H40</f>
        <v>3 Junior</v>
      </c>
      <c r="D186" s="79" t="str">
        <f>Delivery!J40</f>
        <v>5400039A</v>
      </c>
      <c r="E186" s="79" t="str">
        <f>Delivery!AF39</f>
        <v>13/13.5</v>
      </c>
      <c r="F186" s="79">
        <f>+Delivery!AF40</f>
        <v>0</v>
      </c>
    </row>
    <row r="187" spans="1:6">
      <c r="A187" t="s">
        <v>195</v>
      </c>
      <c r="B187" s="79" t="str">
        <f>Delivery!I40</f>
        <v>Rain boots, Ankles</v>
      </c>
      <c r="C187" s="79" t="str">
        <f>Delivery!H40</f>
        <v>3 Junior</v>
      </c>
      <c r="D187" s="79" t="str">
        <f>Delivery!J40</f>
        <v>5400039A</v>
      </c>
      <c r="E187" s="79" t="str">
        <f>Delivery!AH39</f>
        <v>1</v>
      </c>
      <c r="F187" s="79">
        <f>+Delivery!AH40</f>
        <v>0</v>
      </c>
    </row>
    <row r="188" spans="1:6">
      <c r="A188" t="s">
        <v>196</v>
      </c>
      <c r="B188" s="79" t="str">
        <f>Delivery!I40</f>
        <v>Rain boots, Ankles</v>
      </c>
      <c r="C188" s="79" t="str">
        <f>Delivery!H40</f>
        <v>3 Junior</v>
      </c>
      <c r="D188" s="79" t="str">
        <f>Delivery!J40</f>
        <v>5400039A</v>
      </c>
      <c r="E188" s="79" t="str">
        <f>Delivery!AJ39</f>
        <v>1.5/2</v>
      </c>
      <c r="F188" s="79">
        <f>+Delivery!AJ40</f>
        <v>0</v>
      </c>
    </row>
    <row r="189" spans="1:6">
      <c r="A189" t="s">
        <v>197</v>
      </c>
      <c r="B189" s="79" t="str">
        <f>Delivery!I40</f>
        <v>Rain boots, Ankles</v>
      </c>
      <c r="C189" s="79" t="str">
        <f>Delivery!H40</f>
        <v>3 Junior</v>
      </c>
      <c r="D189" s="79" t="str">
        <f>Delivery!J40</f>
        <v>5400039A</v>
      </c>
      <c r="E189" s="79" t="str">
        <f>Delivery!AL39</f>
        <v>2.5/3</v>
      </c>
      <c r="F189" s="79">
        <f>+Delivery!AL40</f>
        <v>0</v>
      </c>
    </row>
    <row r="190" spans="1:6">
      <c r="A190" t="s">
        <v>198</v>
      </c>
      <c r="B190" s="79" t="str">
        <f>Delivery!I40</f>
        <v>Rain boots, Ankles</v>
      </c>
      <c r="C190" s="79" t="str">
        <f>Delivery!H40</f>
        <v>3 Junior</v>
      </c>
      <c r="D190" s="79" t="str">
        <f>Delivery!J40</f>
        <v>5400039A</v>
      </c>
      <c r="E190" s="79" t="str">
        <f>Delivery!AN39</f>
        <v>3.5</v>
      </c>
      <c r="F190" s="79">
        <f>+Delivery!AN40</f>
        <v>0</v>
      </c>
    </row>
    <row r="191" spans="1:6">
      <c r="A191" t="s">
        <v>199</v>
      </c>
      <c r="B191" s="79" t="str">
        <f>Delivery!I40</f>
        <v>Rain boots, Ankles</v>
      </c>
      <c r="C191" s="79" t="str">
        <f>Delivery!H40</f>
        <v>3 Junior</v>
      </c>
      <c r="D191" s="79" t="str">
        <f>Delivery!J40</f>
        <v>5400039A</v>
      </c>
      <c r="E191" s="79" t="str">
        <f>Delivery!AP39</f>
        <v>4/4.5</v>
      </c>
      <c r="F191" s="79">
        <f>+Delivery!AP40</f>
        <v>0</v>
      </c>
    </row>
    <row r="192" spans="1:6">
      <c r="A192" t="s">
        <v>200</v>
      </c>
      <c r="B192" s="79" t="str">
        <f>Delivery!I40</f>
        <v>Rain boots, Ankles</v>
      </c>
      <c r="C192" s="79" t="str">
        <f>Delivery!H40</f>
        <v>3 Junior</v>
      </c>
      <c r="D192" s="79" t="str">
        <f>Delivery!J40</f>
        <v>5400039A</v>
      </c>
      <c r="E192" s="79" t="str">
        <f>Delivery!AR39</f>
        <v>5/5.5</v>
      </c>
      <c r="F192" s="79">
        <f>+Delivery!AR40</f>
        <v>0</v>
      </c>
    </row>
    <row r="193" spans="1:6">
      <c r="A193" t="s">
        <v>201</v>
      </c>
      <c r="B193" s="79" t="str">
        <f>Delivery!I40</f>
        <v>Rain boots, Ankles</v>
      </c>
      <c r="C193" s="79" t="str">
        <f>Delivery!H40</f>
        <v>3 Junior</v>
      </c>
      <c r="D193" s="79" t="str">
        <f>Delivery!J40</f>
        <v>5400039A</v>
      </c>
      <c r="E193" s="79" t="str">
        <f>Delivery!AT39</f>
        <v>6/6.5</v>
      </c>
      <c r="F193" s="79">
        <f>+Delivery!AT40</f>
        <v>0</v>
      </c>
    </row>
    <row r="194" spans="1:6">
      <c r="A194" t="s">
        <v>202</v>
      </c>
      <c r="B194" s="79" t="str">
        <f>Delivery!I42</f>
        <v>ReimaTec barefoot shoes, Hyppii</v>
      </c>
      <c r="C194" s="79" t="str">
        <f>Delivery!H42</f>
        <v>2 Kids</v>
      </c>
      <c r="D194" s="79" t="str">
        <f>Delivery!J42</f>
        <v>5400144A</v>
      </c>
      <c r="E194" s="79" t="str">
        <f>Delivery!N41</f>
        <v>6/6.5</v>
      </c>
      <c r="F194" s="79">
        <f>+Delivery!N42</f>
        <v>0</v>
      </c>
    </row>
    <row r="195" spans="1:6">
      <c r="A195" t="s">
        <v>203</v>
      </c>
      <c r="B195" s="79" t="str">
        <f>Delivery!I42</f>
        <v>ReimaTec barefoot shoes, Hyppii</v>
      </c>
      <c r="C195" s="79" t="str">
        <f>Delivery!H42</f>
        <v>2 Kids</v>
      </c>
      <c r="D195" s="79" t="str">
        <f>Delivery!J42</f>
        <v>5400144A</v>
      </c>
      <c r="E195" s="79" t="str">
        <f>Delivery!P41</f>
        <v>7</v>
      </c>
      <c r="F195" s="79">
        <f>+Delivery!P42</f>
        <v>0</v>
      </c>
    </row>
    <row r="196" spans="1:6">
      <c r="A196" t="s">
        <v>204</v>
      </c>
      <c r="B196" s="79" t="str">
        <f>Delivery!I42</f>
        <v>ReimaTec barefoot shoes, Hyppii</v>
      </c>
      <c r="C196" s="79" t="str">
        <f>Delivery!H42</f>
        <v>2 Kids</v>
      </c>
      <c r="D196" s="79" t="str">
        <f>Delivery!J42</f>
        <v>5400144A</v>
      </c>
      <c r="E196" s="79" t="str">
        <f>Delivery!R41</f>
        <v>7.5/8</v>
      </c>
      <c r="F196" s="79">
        <f>+Delivery!R42</f>
        <v>0</v>
      </c>
    </row>
    <row r="197" spans="1:6">
      <c r="A197" t="s">
        <v>205</v>
      </c>
      <c r="B197" s="79" t="str">
        <f>Delivery!I42</f>
        <v>ReimaTec barefoot shoes, Hyppii</v>
      </c>
      <c r="C197" s="79" t="str">
        <f>Delivery!H42</f>
        <v>2 Kids</v>
      </c>
      <c r="D197" s="79" t="str">
        <f>Delivery!J42</f>
        <v>5400144A</v>
      </c>
      <c r="E197" s="79" t="str">
        <f>Delivery!T41</f>
        <v>8.5/9</v>
      </c>
      <c r="F197" s="79">
        <f>+Delivery!T42</f>
        <v>0</v>
      </c>
    </row>
    <row r="198" spans="1:6">
      <c r="A198" t="s">
        <v>206</v>
      </c>
      <c r="B198" s="79" t="str">
        <f>Delivery!I42</f>
        <v>ReimaTec barefoot shoes, Hyppii</v>
      </c>
      <c r="C198" s="79" t="str">
        <f>Delivery!H42</f>
        <v>2 Kids</v>
      </c>
      <c r="D198" s="79" t="str">
        <f>Delivery!J42</f>
        <v>5400144A</v>
      </c>
      <c r="E198" s="79" t="str">
        <f>Delivery!V41</f>
        <v>9.5</v>
      </c>
      <c r="F198" s="79">
        <f>+Delivery!V42</f>
        <v>0</v>
      </c>
    </row>
    <row r="199" spans="1:6">
      <c r="A199" t="s">
        <v>207</v>
      </c>
      <c r="B199" s="79" t="str">
        <f>Delivery!I42</f>
        <v>ReimaTec barefoot shoes, Hyppii</v>
      </c>
      <c r="C199" s="79" t="str">
        <f>Delivery!H42</f>
        <v>2 Kids</v>
      </c>
      <c r="D199" s="79" t="str">
        <f>Delivery!J42</f>
        <v>5400144A</v>
      </c>
      <c r="E199" s="79" t="str">
        <f>Delivery!X41</f>
        <v>10/10.5</v>
      </c>
      <c r="F199" s="79">
        <f>+Delivery!X42</f>
        <v>0</v>
      </c>
    </row>
    <row r="200" spans="1:6">
      <c r="A200" t="s">
        <v>208</v>
      </c>
      <c r="B200" s="79" t="str">
        <f>Delivery!I42</f>
        <v>ReimaTec barefoot shoes, Hyppii</v>
      </c>
      <c r="C200" s="79" t="str">
        <f>Delivery!H42</f>
        <v>2 Kids</v>
      </c>
      <c r="D200" s="79" t="str">
        <f>Delivery!J42</f>
        <v>5400144A</v>
      </c>
      <c r="E200" s="79" t="str">
        <f>Delivery!Z41</f>
        <v>11</v>
      </c>
      <c r="F200" s="79">
        <f>+Delivery!Z42</f>
        <v>0</v>
      </c>
    </row>
    <row r="201" spans="1:6">
      <c r="A201" t="s">
        <v>209</v>
      </c>
      <c r="B201" s="79" t="str">
        <f>Delivery!I42</f>
        <v>ReimaTec barefoot shoes, Hyppii</v>
      </c>
      <c r="C201" s="79" t="str">
        <f>Delivery!H42</f>
        <v>2 Kids</v>
      </c>
      <c r="D201" s="79" t="str">
        <f>Delivery!J42</f>
        <v>5400144A</v>
      </c>
      <c r="E201" s="79" t="str">
        <f>Delivery!AB41</f>
        <v>11.5</v>
      </c>
      <c r="F201" s="79">
        <f>+Delivery!AB42</f>
        <v>0</v>
      </c>
    </row>
    <row r="202" spans="1:6">
      <c r="A202" t="s">
        <v>210</v>
      </c>
      <c r="B202" s="79" t="str">
        <f>Delivery!I42</f>
        <v>ReimaTec barefoot shoes, Hyppii</v>
      </c>
      <c r="C202" s="79" t="str">
        <f>Delivery!H42</f>
        <v>2 Kids</v>
      </c>
      <c r="D202" s="79" t="str">
        <f>Delivery!J42</f>
        <v>5400144A</v>
      </c>
      <c r="E202" s="79" t="str">
        <f>Delivery!AD41</f>
        <v>12/12.5</v>
      </c>
      <c r="F202" s="79">
        <f>+Delivery!AD42</f>
        <v>0</v>
      </c>
    </row>
    <row r="203" spans="1:6">
      <c r="A203" t="s">
        <v>211</v>
      </c>
      <c r="B203" s="79" t="str">
        <f>Delivery!I42</f>
        <v>ReimaTec barefoot shoes, Hyppii</v>
      </c>
      <c r="C203" s="79" t="str">
        <f>Delivery!H42</f>
        <v>2 Kids</v>
      </c>
      <c r="D203" s="79" t="str">
        <f>Delivery!J42</f>
        <v>5400144A</v>
      </c>
      <c r="E203" s="79" t="str">
        <f>Delivery!AF41</f>
        <v>13/13.5</v>
      </c>
      <c r="F203" s="79">
        <f>+Delivery!AF42</f>
        <v>0</v>
      </c>
    </row>
    <row r="204" spans="1:6">
      <c r="A204" t="s">
        <v>212</v>
      </c>
      <c r="B204" s="79" t="str">
        <f>Delivery!I44</f>
        <v>ReimaTec barefoot shoes, Hyppii</v>
      </c>
      <c r="C204" s="79" t="str">
        <f>Delivery!H44</f>
        <v>2 Kids</v>
      </c>
      <c r="D204" s="79" t="str">
        <f>Delivery!J44</f>
        <v>5400144A</v>
      </c>
      <c r="E204" s="79" t="str">
        <f>Delivery!N43</f>
        <v>6/6.5</v>
      </c>
      <c r="F204" s="79" t="str">
        <f>+Delivery!N44</f>
        <v/>
      </c>
    </row>
    <row r="205" spans="1:6">
      <c r="A205" t="s">
        <v>213</v>
      </c>
      <c r="B205" s="79" t="str">
        <f>Delivery!I44</f>
        <v>ReimaTec barefoot shoes, Hyppii</v>
      </c>
      <c r="C205" s="79" t="str">
        <f>Delivery!H44</f>
        <v>2 Kids</v>
      </c>
      <c r="D205" s="79" t="str">
        <f>Delivery!J44</f>
        <v>5400144A</v>
      </c>
      <c r="E205" s="79" t="str">
        <f>Delivery!P43</f>
        <v>7</v>
      </c>
      <c r="F205" s="79">
        <f>+Delivery!P44</f>
        <v>0</v>
      </c>
    </row>
    <row r="206" spans="1:6">
      <c r="A206" t="s">
        <v>214</v>
      </c>
      <c r="B206" s="79" t="str">
        <f>Delivery!I44</f>
        <v>ReimaTec barefoot shoes, Hyppii</v>
      </c>
      <c r="C206" s="79" t="str">
        <f>Delivery!H44</f>
        <v>2 Kids</v>
      </c>
      <c r="D206" s="79" t="str">
        <f>Delivery!J44</f>
        <v>5400144A</v>
      </c>
      <c r="E206" s="79" t="str">
        <f>Delivery!R43</f>
        <v>7.5/8</v>
      </c>
      <c r="F206" s="79">
        <f>+Delivery!R44</f>
        <v>0</v>
      </c>
    </row>
    <row r="207" spans="1:6">
      <c r="A207" t="s">
        <v>215</v>
      </c>
      <c r="B207" s="79" t="str">
        <f>Delivery!I44</f>
        <v>ReimaTec barefoot shoes, Hyppii</v>
      </c>
      <c r="C207" s="79" t="str">
        <f>Delivery!H44</f>
        <v>2 Kids</v>
      </c>
      <c r="D207" s="79" t="str">
        <f>Delivery!J44</f>
        <v>5400144A</v>
      </c>
      <c r="E207" s="79" t="str">
        <f>Delivery!T43</f>
        <v>8.5/9</v>
      </c>
      <c r="F207" s="79">
        <f>+Delivery!T44</f>
        <v>0</v>
      </c>
    </row>
    <row r="208" spans="1:6">
      <c r="A208" t="s">
        <v>216</v>
      </c>
      <c r="B208" s="79" t="str">
        <f>Delivery!I44</f>
        <v>ReimaTec barefoot shoes, Hyppii</v>
      </c>
      <c r="C208" s="79" t="str">
        <f>Delivery!H44</f>
        <v>2 Kids</v>
      </c>
      <c r="D208" s="79" t="str">
        <f>Delivery!J44</f>
        <v>5400144A</v>
      </c>
      <c r="E208" s="79" t="str">
        <f>Delivery!V43</f>
        <v>9.5</v>
      </c>
      <c r="F208" s="79">
        <f>+Delivery!V44</f>
        <v>0</v>
      </c>
    </row>
    <row r="209" spans="1:6">
      <c r="A209" t="s">
        <v>217</v>
      </c>
      <c r="B209" s="79" t="str">
        <f>Delivery!I44</f>
        <v>ReimaTec barefoot shoes, Hyppii</v>
      </c>
      <c r="C209" s="79" t="str">
        <f>Delivery!H44</f>
        <v>2 Kids</v>
      </c>
      <c r="D209" s="79" t="str">
        <f>Delivery!J44</f>
        <v>5400144A</v>
      </c>
      <c r="E209" s="79" t="str">
        <f>Delivery!X43</f>
        <v>10/10.5</v>
      </c>
      <c r="F209" s="79">
        <f>+Delivery!X44</f>
        <v>0</v>
      </c>
    </row>
    <row r="210" spans="1:6">
      <c r="A210" t="s">
        <v>218</v>
      </c>
      <c r="B210" s="79" t="str">
        <f>Delivery!I44</f>
        <v>ReimaTec barefoot shoes, Hyppii</v>
      </c>
      <c r="C210" s="79" t="str">
        <f>Delivery!H44</f>
        <v>2 Kids</v>
      </c>
      <c r="D210" s="79" t="str">
        <f>Delivery!J44</f>
        <v>5400144A</v>
      </c>
      <c r="E210" s="79" t="str">
        <f>Delivery!Z43</f>
        <v>11</v>
      </c>
      <c r="F210" s="79">
        <f>+Delivery!Z44</f>
        <v>0</v>
      </c>
    </row>
    <row r="211" spans="1:6">
      <c r="A211" t="s">
        <v>219</v>
      </c>
      <c r="B211" s="79" t="str">
        <f>Delivery!I44</f>
        <v>ReimaTec barefoot shoes, Hyppii</v>
      </c>
      <c r="C211" s="79" t="str">
        <f>Delivery!H44</f>
        <v>2 Kids</v>
      </c>
      <c r="D211" s="79" t="str">
        <f>Delivery!J44</f>
        <v>5400144A</v>
      </c>
      <c r="E211" s="79" t="str">
        <f>Delivery!AB43</f>
        <v>11.5</v>
      </c>
      <c r="F211" s="79">
        <f>+Delivery!AB44</f>
        <v>0</v>
      </c>
    </row>
    <row r="212" spans="1:6">
      <c r="A212" t="s">
        <v>220</v>
      </c>
      <c r="B212" s="79" t="str">
        <f>Delivery!I44</f>
        <v>ReimaTec barefoot shoes, Hyppii</v>
      </c>
      <c r="C212" s="79" t="str">
        <f>Delivery!H44</f>
        <v>2 Kids</v>
      </c>
      <c r="D212" s="79" t="str">
        <f>Delivery!J44</f>
        <v>5400144A</v>
      </c>
      <c r="E212" s="79" t="str">
        <f>Delivery!AD43</f>
        <v>12/12.5</v>
      </c>
      <c r="F212" s="79">
        <f>+Delivery!AD44</f>
        <v>0</v>
      </c>
    </row>
    <row r="213" spans="1:6">
      <c r="A213" t="s">
        <v>221</v>
      </c>
      <c r="B213" s="79" t="str">
        <f>Delivery!I44</f>
        <v>ReimaTec barefoot shoes, Hyppii</v>
      </c>
      <c r="C213" s="79" t="str">
        <f>Delivery!H44</f>
        <v>2 Kids</v>
      </c>
      <c r="D213" s="79" t="str">
        <f>Delivery!J44</f>
        <v>5400144A</v>
      </c>
      <c r="E213" s="79" t="str">
        <f>Delivery!AF43</f>
        <v>13/13.5</v>
      </c>
      <c r="F213" s="79">
        <f>+Delivery!AF44</f>
        <v>0</v>
      </c>
    </row>
    <row r="214" spans="1:6">
      <c r="A214" t="s">
        <v>222</v>
      </c>
      <c r="B214" s="79" t="str">
        <f>Delivery!I46</f>
        <v>ReimaTec barefoot shoes, Hyppii</v>
      </c>
      <c r="C214" s="79" t="str">
        <f>Delivery!H46</f>
        <v>2 Kids</v>
      </c>
      <c r="D214" s="79" t="str">
        <f>Delivery!J46</f>
        <v>5400144A</v>
      </c>
      <c r="E214" s="79" t="str">
        <f>Delivery!N45</f>
        <v>6/6.5</v>
      </c>
      <c r="F214" s="79">
        <f>+Delivery!N46</f>
        <v>0</v>
      </c>
    </row>
    <row r="215" spans="1:6">
      <c r="A215" t="s">
        <v>223</v>
      </c>
      <c r="B215" s="79" t="str">
        <f>Delivery!I46</f>
        <v>ReimaTec barefoot shoes, Hyppii</v>
      </c>
      <c r="C215" s="79" t="str">
        <f>Delivery!H46</f>
        <v>2 Kids</v>
      </c>
      <c r="D215" s="79" t="str">
        <f>Delivery!J46</f>
        <v>5400144A</v>
      </c>
      <c r="E215" s="79" t="str">
        <f>Delivery!P45</f>
        <v>7</v>
      </c>
      <c r="F215" s="79">
        <f>+Delivery!P46</f>
        <v>0</v>
      </c>
    </row>
    <row r="216" spans="1:6">
      <c r="A216" t="s">
        <v>224</v>
      </c>
      <c r="B216" s="79" t="str">
        <f>Delivery!I46</f>
        <v>ReimaTec barefoot shoes, Hyppii</v>
      </c>
      <c r="C216" s="79" t="str">
        <f>Delivery!H46</f>
        <v>2 Kids</v>
      </c>
      <c r="D216" s="79" t="str">
        <f>Delivery!J46</f>
        <v>5400144A</v>
      </c>
      <c r="E216" s="79" t="str">
        <f>Delivery!R45</f>
        <v>7.5/8</v>
      </c>
      <c r="F216" s="79">
        <f>+Delivery!R46</f>
        <v>0</v>
      </c>
    </row>
    <row r="217" spans="1:6">
      <c r="A217" t="s">
        <v>225</v>
      </c>
      <c r="B217" s="79" t="str">
        <f>Delivery!I46</f>
        <v>ReimaTec barefoot shoes, Hyppii</v>
      </c>
      <c r="C217" s="79" t="str">
        <f>Delivery!H46</f>
        <v>2 Kids</v>
      </c>
      <c r="D217" s="79" t="str">
        <f>Delivery!J46</f>
        <v>5400144A</v>
      </c>
      <c r="E217" s="79" t="str">
        <f>Delivery!T45</f>
        <v>8.5/9</v>
      </c>
      <c r="F217" s="79">
        <f>+Delivery!T46</f>
        <v>0</v>
      </c>
    </row>
    <row r="218" spans="1:6">
      <c r="A218" t="s">
        <v>226</v>
      </c>
      <c r="B218" s="79" t="str">
        <f>Delivery!I46</f>
        <v>ReimaTec barefoot shoes, Hyppii</v>
      </c>
      <c r="C218" s="79" t="str">
        <f>Delivery!H46</f>
        <v>2 Kids</v>
      </c>
      <c r="D218" s="79" t="str">
        <f>Delivery!J46</f>
        <v>5400144A</v>
      </c>
      <c r="E218" s="79" t="str">
        <f>Delivery!V45</f>
        <v>9.5</v>
      </c>
      <c r="F218" s="79">
        <f>+Delivery!V46</f>
        <v>0</v>
      </c>
    </row>
    <row r="219" spans="1:6">
      <c r="A219" t="s">
        <v>227</v>
      </c>
      <c r="B219" s="79" t="str">
        <f>Delivery!I46</f>
        <v>ReimaTec barefoot shoes, Hyppii</v>
      </c>
      <c r="C219" s="79" t="str">
        <f>Delivery!H46</f>
        <v>2 Kids</v>
      </c>
      <c r="D219" s="79" t="str">
        <f>Delivery!J46</f>
        <v>5400144A</v>
      </c>
      <c r="E219" s="79" t="str">
        <f>Delivery!X45</f>
        <v>10/10.5</v>
      </c>
      <c r="F219" s="79">
        <f>+Delivery!X46</f>
        <v>0</v>
      </c>
    </row>
    <row r="220" spans="1:6">
      <c r="A220" t="s">
        <v>228</v>
      </c>
      <c r="B220" s="79" t="str">
        <f>Delivery!I46</f>
        <v>ReimaTec barefoot shoes, Hyppii</v>
      </c>
      <c r="C220" s="79" t="str">
        <f>Delivery!H46</f>
        <v>2 Kids</v>
      </c>
      <c r="D220" s="79" t="str">
        <f>Delivery!J46</f>
        <v>5400144A</v>
      </c>
      <c r="E220" s="79" t="str">
        <f>Delivery!Z45</f>
        <v>11</v>
      </c>
      <c r="F220" s="79">
        <f>+Delivery!Z46</f>
        <v>0</v>
      </c>
    </row>
    <row r="221" spans="1:6">
      <c r="A221" t="s">
        <v>229</v>
      </c>
      <c r="B221" s="79" t="str">
        <f>Delivery!I46</f>
        <v>ReimaTec barefoot shoes, Hyppii</v>
      </c>
      <c r="C221" s="79" t="str">
        <f>Delivery!H46</f>
        <v>2 Kids</v>
      </c>
      <c r="D221" s="79" t="str">
        <f>Delivery!J46</f>
        <v>5400144A</v>
      </c>
      <c r="E221" s="79" t="str">
        <f>Delivery!AB45</f>
        <v>11.5</v>
      </c>
      <c r="F221" s="79">
        <f>+Delivery!AB46</f>
        <v>0</v>
      </c>
    </row>
    <row r="222" spans="1:6">
      <c r="A222" t="s">
        <v>230</v>
      </c>
      <c r="B222" s="79" t="str">
        <f>Delivery!I46</f>
        <v>ReimaTec barefoot shoes, Hyppii</v>
      </c>
      <c r="C222" s="79" t="str">
        <f>Delivery!H46</f>
        <v>2 Kids</v>
      </c>
      <c r="D222" s="79" t="str">
        <f>Delivery!J46</f>
        <v>5400144A</v>
      </c>
      <c r="E222" s="79" t="str">
        <f>Delivery!AD45</f>
        <v>12/12.5</v>
      </c>
      <c r="F222" s="79">
        <f>+Delivery!AD46</f>
        <v>0</v>
      </c>
    </row>
    <row r="223" spans="1:6">
      <c r="A223" t="s">
        <v>231</v>
      </c>
      <c r="B223" s="79" t="str">
        <f>Delivery!I46</f>
        <v>ReimaTec barefoot shoes, Hyppii</v>
      </c>
      <c r="C223" s="79" t="str">
        <f>Delivery!H46</f>
        <v>2 Kids</v>
      </c>
      <c r="D223" s="79" t="str">
        <f>Delivery!J46</f>
        <v>5400144A</v>
      </c>
      <c r="E223" s="79" t="str">
        <f>Delivery!AF45</f>
        <v>13/13.5</v>
      </c>
      <c r="F223" s="79">
        <f>+Delivery!AF46</f>
        <v>0</v>
      </c>
    </row>
    <row r="224" spans="1:6">
      <c r="A224" t="s">
        <v>232</v>
      </c>
      <c r="B224" s="79" t="str">
        <f>Delivery!I48</f>
        <v>ReimaTec barefoot shoes, Loikkii</v>
      </c>
      <c r="C224" s="79" t="str">
        <f>Delivery!H48</f>
        <v>3 Junior</v>
      </c>
      <c r="D224" s="79" t="str">
        <f>Delivery!J48</f>
        <v>5400143A</v>
      </c>
      <c r="E224" s="79" t="str">
        <f>Delivery!N47</f>
        <v>1</v>
      </c>
      <c r="F224" s="79">
        <f>+Delivery!N48</f>
        <v>0</v>
      </c>
    </row>
    <row r="225" spans="1:6">
      <c r="A225" t="s">
        <v>233</v>
      </c>
      <c r="B225" s="79" t="str">
        <f>Delivery!I48</f>
        <v>ReimaTec barefoot shoes, Loikkii</v>
      </c>
      <c r="C225" s="79" t="str">
        <f>Delivery!H48</f>
        <v>3 Junior</v>
      </c>
      <c r="D225" s="79" t="str">
        <f>Delivery!J48</f>
        <v>5400143A</v>
      </c>
      <c r="E225" s="79" t="str">
        <f>Delivery!P47</f>
        <v>1.5/2</v>
      </c>
      <c r="F225" s="79">
        <f>+Delivery!P48</f>
        <v>0</v>
      </c>
    </row>
    <row r="226" spans="1:6">
      <c r="A226" t="s">
        <v>234</v>
      </c>
      <c r="B226" s="79" t="str">
        <f>Delivery!I48</f>
        <v>ReimaTec barefoot shoes, Loikkii</v>
      </c>
      <c r="C226" s="79" t="str">
        <f>Delivery!H48</f>
        <v>3 Junior</v>
      </c>
      <c r="D226" s="79" t="str">
        <f>Delivery!J48</f>
        <v>5400143A</v>
      </c>
      <c r="E226" s="79" t="str">
        <f>Delivery!R47</f>
        <v>2.5/3</v>
      </c>
      <c r="F226" s="79">
        <f>+Delivery!R48</f>
        <v>0</v>
      </c>
    </row>
    <row r="227" spans="1:6">
      <c r="A227" t="s">
        <v>235</v>
      </c>
      <c r="B227" s="79" t="str">
        <f>Delivery!I48</f>
        <v>ReimaTec barefoot shoes, Loikkii</v>
      </c>
      <c r="C227" s="79" t="str">
        <f>Delivery!H48</f>
        <v>3 Junior</v>
      </c>
      <c r="D227" s="79" t="str">
        <f>Delivery!J48</f>
        <v>5400143A</v>
      </c>
      <c r="E227" s="79" t="str">
        <f>Delivery!T47</f>
        <v>3.5</v>
      </c>
      <c r="F227" s="79">
        <f>+Delivery!T48</f>
        <v>0</v>
      </c>
    </row>
    <row r="228" spans="1:6">
      <c r="A228" t="s">
        <v>236</v>
      </c>
      <c r="B228" s="79" t="str">
        <f>Delivery!I48</f>
        <v>ReimaTec barefoot shoes, Loikkii</v>
      </c>
      <c r="C228" s="79" t="str">
        <f>Delivery!H48</f>
        <v>3 Junior</v>
      </c>
      <c r="D228" s="79" t="str">
        <f>Delivery!J48</f>
        <v>5400143A</v>
      </c>
      <c r="E228" s="79" t="str">
        <f>Delivery!V47</f>
        <v>4/4.5</v>
      </c>
      <c r="F228" s="79">
        <f>+Delivery!V48</f>
        <v>0</v>
      </c>
    </row>
    <row r="229" spans="1:6">
      <c r="A229" t="s">
        <v>237</v>
      </c>
      <c r="B229" s="79" t="str">
        <f>Delivery!I48</f>
        <v>ReimaTec barefoot shoes, Loikkii</v>
      </c>
      <c r="C229" s="79" t="str">
        <f>Delivery!H48</f>
        <v>3 Junior</v>
      </c>
      <c r="D229" s="79" t="str">
        <f>Delivery!J48</f>
        <v>5400143A</v>
      </c>
      <c r="E229" s="79" t="str">
        <f>Delivery!X47</f>
        <v>5/5.5</v>
      </c>
      <c r="F229" s="79">
        <f>+Delivery!X48</f>
        <v>0</v>
      </c>
    </row>
    <row r="230" spans="1:6">
      <c r="A230" t="s">
        <v>238</v>
      </c>
      <c r="B230" s="79" t="str">
        <f>Delivery!I48</f>
        <v>ReimaTec barefoot shoes, Loikkii</v>
      </c>
      <c r="C230" s="79" t="str">
        <f>Delivery!H48</f>
        <v>3 Junior</v>
      </c>
      <c r="D230" s="79" t="str">
        <f>Delivery!J48</f>
        <v>5400143A</v>
      </c>
      <c r="E230" s="79" t="str">
        <f>Delivery!Z47</f>
        <v>6/6.5</v>
      </c>
      <c r="F230" s="79">
        <f>+Delivery!Z48</f>
        <v>0</v>
      </c>
    </row>
    <row r="231" spans="1:6">
      <c r="A231" t="s">
        <v>239</v>
      </c>
      <c r="B231" s="79" t="str">
        <f>Delivery!I48</f>
        <v>ReimaTec barefoot shoes, Loikkii</v>
      </c>
      <c r="C231" s="79" t="str">
        <f>Delivery!H48</f>
        <v>3 Junior</v>
      </c>
      <c r="D231" s="79" t="str">
        <f>Delivery!J48</f>
        <v>5400143A</v>
      </c>
      <c r="E231" s="79" t="str">
        <f>Delivery!AB47</f>
        <v>7</v>
      </c>
      <c r="F231" s="79" t="str">
        <f>+Delivery!AB48</f>
        <v/>
      </c>
    </row>
    <row r="232" spans="1:6">
      <c r="A232" t="s">
        <v>240</v>
      </c>
      <c r="B232" s="79" t="str">
        <f>Delivery!I48</f>
        <v>ReimaTec barefoot shoes, Loikkii</v>
      </c>
      <c r="C232" s="79" t="str">
        <f>Delivery!H48</f>
        <v>3 Junior</v>
      </c>
      <c r="D232" s="79" t="str">
        <f>Delivery!J48</f>
        <v>5400143A</v>
      </c>
      <c r="E232" s="79" t="str">
        <f>Delivery!AD47</f>
        <v>7.5</v>
      </c>
      <c r="F232" s="79" t="str">
        <f>+Delivery!AD48</f>
        <v/>
      </c>
    </row>
    <row r="233" spans="1:6">
      <c r="A233" t="s">
        <v>241</v>
      </c>
      <c r="B233" s="79" t="str">
        <f>Delivery!I50</f>
        <v>ReimaTec barefoot shoes, Loikkii</v>
      </c>
      <c r="C233" s="79" t="str">
        <f>Delivery!H50</f>
        <v>3 Junior</v>
      </c>
      <c r="D233" s="79" t="str">
        <f>Delivery!J50</f>
        <v>5400143A</v>
      </c>
      <c r="E233" s="79" t="str">
        <f>Delivery!N49</f>
        <v>1</v>
      </c>
      <c r="F233" s="79">
        <f>+Delivery!N50</f>
        <v>0</v>
      </c>
    </row>
    <row r="234" spans="1:6">
      <c r="A234" t="s">
        <v>242</v>
      </c>
      <c r="B234" s="79" t="str">
        <f>Delivery!I50</f>
        <v>ReimaTec barefoot shoes, Loikkii</v>
      </c>
      <c r="C234" s="79" t="str">
        <f>Delivery!H50</f>
        <v>3 Junior</v>
      </c>
      <c r="D234" s="79" t="str">
        <f>Delivery!J50</f>
        <v>5400143A</v>
      </c>
      <c r="E234" s="79" t="str">
        <f>Delivery!P49</f>
        <v>1.5/2</v>
      </c>
      <c r="F234" s="79">
        <f>+Delivery!P50</f>
        <v>0</v>
      </c>
    </row>
    <row r="235" spans="1:6">
      <c r="A235" t="s">
        <v>243</v>
      </c>
      <c r="B235" s="79" t="str">
        <f>Delivery!I50</f>
        <v>ReimaTec barefoot shoes, Loikkii</v>
      </c>
      <c r="C235" s="79" t="str">
        <f>Delivery!H50</f>
        <v>3 Junior</v>
      </c>
      <c r="D235" s="79" t="str">
        <f>Delivery!J50</f>
        <v>5400143A</v>
      </c>
      <c r="E235" s="79" t="str">
        <f>Delivery!R49</f>
        <v>2.5/3</v>
      </c>
      <c r="F235" s="79">
        <f>+Delivery!R50</f>
        <v>0</v>
      </c>
    </row>
    <row r="236" spans="1:6">
      <c r="A236" t="s">
        <v>244</v>
      </c>
      <c r="B236" s="79" t="str">
        <f>Delivery!I50</f>
        <v>ReimaTec barefoot shoes, Loikkii</v>
      </c>
      <c r="C236" s="79" t="str">
        <f>Delivery!H50</f>
        <v>3 Junior</v>
      </c>
      <c r="D236" s="79" t="str">
        <f>Delivery!J50</f>
        <v>5400143A</v>
      </c>
      <c r="E236" s="79" t="str">
        <f>Delivery!T49</f>
        <v>3.5</v>
      </c>
      <c r="F236" s="79">
        <f>+Delivery!T50</f>
        <v>0</v>
      </c>
    </row>
    <row r="237" spans="1:6">
      <c r="A237" t="s">
        <v>245</v>
      </c>
      <c r="B237" s="79" t="str">
        <f>Delivery!I50</f>
        <v>ReimaTec barefoot shoes, Loikkii</v>
      </c>
      <c r="C237" s="79" t="str">
        <f>Delivery!H50</f>
        <v>3 Junior</v>
      </c>
      <c r="D237" s="79" t="str">
        <f>Delivery!J50</f>
        <v>5400143A</v>
      </c>
      <c r="E237" s="79" t="str">
        <f>Delivery!V49</f>
        <v>4/4.5</v>
      </c>
      <c r="F237" s="79">
        <f>+Delivery!V50</f>
        <v>0</v>
      </c>
    </row>
    <row r="238" spans="1:6">
      <c r="A238" t="s">
        <v>246</v>
      </c>
      <c r="B238" s="79" t="str">
        <f>Delivery!I50</f>
        <v>ReimaTec barefoot shoes, Loikkii</v>
      </c>
      <c r="C238" s="79" t="str">
        <f>Delivery!H50</f>
        <v>3 Junior</v>
      </c>
      <c r="D238" s="79" t="str">
        <f>Delivery!J50</f>
        <v>5400143A</v>
      </c>
      <c r="E238" s="79" t="str">
        <f>Delivery!X49</f>
        <v>5/5.5</v>
      </c>
      <c r="F238" s="79">
        <f>+Delivery!X50</f>
        <v>0</v>
      </c>
    </row>
    <row r="239" spans="1:6">
      <c r="A239" t="s">
        <v>247</v>
      </c>
      <c r="B239" s="79" t="str">
        <f>Delivery!I50</f>
        <v>ReimaTec barefoot shoes, Loikkii</v>
      </c>
      <c r="C239" s="79" t="str">
        <f>Delivery!H50</f>
        <v>3 Junior</v>
      </c>
      <c r="D239" s="79" t="str">
        <f>Delivery!J50</f>
        <v>5400143A</v>
      </c>
      <c r="E239" s="79" t="str">
        <f>Delivery!Z49</f>
        <v>6/6.5</v>
      </c>
      <c r="F239" s="79">
        <f>+Delivery!Z50</f>
        <v>0</v>
      </c>
    </row>
    <row r="240" spans="1:6">
      <c r="A240" t="s">
        <v>248</v>
      </c>
      <c r="B240" s="79" t="str">
        <f>Delivery!I52</f>
        <v>ReimaTec barefoot shoes, Loikkii</v>
      </c>
      <c r="C240" s="79" t="str">
        <f>Delivery!H52</f>
        <v>3 Junior</v>
      </c>
      <c r="D240" s="79" t="str">
        <f>Delivery!J52</f>
        <v>5400143A</v>
      </c>
      <c r="E240" s="79" t="str">
        <f>Delivery!N51</f>
        <v>1</v>
      </c>
      <c r="F240" s="79">
        <f>+Delivery!N52</f>
        <v>0</v>
      </c>
    </row>
    <row r="241" spans="1:6">
      <c r="A241" t="s">
        <v>249</v>
      </c>
      <c r="B241" s="79" t="str">
        <f>Delivery!I52</f>
        <v>ReimaTec barefoot shoes, Loikkii</v>
      </c>
      <c r="C241" s="79" t="str">
        <f>Delivery!H52</f>
        <v>3 Junior</v>
      </c>
      <c r="D241" s="79" t="str">
        <f>Delivery!J52</f>
        <v>5400143A</v>
      </c>
      <c r="E241" s="79" t="str">
        <f>Delivery!P51</f>
        <v>1.5/2</v>
      </c>
      <c r="F241" s="79">
        <f>+Delivery!P52</f>
        <v>0</v>
      </c>
    </row>
    <row r="242" spans="1:6">
      <c r="A242" t="s">
        <v>250</v>
      </c>
      <c r="B242" s="79" t="str">
        <f>Delivery!I52</f>
        <v>ReimaTec barefoot shoes, Loikkii</v>
      </c>
      <c r="C242" s="79" t="str">
        <f>Delivery!H52</f>
        <v>3 Junior</v>
      </c>
      <c r="D242" s="79" t="str">
        <f>Delivery!J52</f>
        <v>5400143A</v>
      </c>
      <c r="E242" s="79" t="str">
        <f>Delivery!R51</f>
        <v>2.5/3</v>
      </c>
      <c r="F242" s="79">
        <f>+Delivery!R52</f>
        <v>0</v>
      </c>
    </row>
    <row r="243" spans="1:6">
      <c r="A243" t="s">
        <v>251</v>
      </c>
      <c r="B243" s="79" t="str">
        <f>Delivery!I52</f>
        <v>ReimaTec barefoot shoes, Loikkii</v>
      </c>
      <c r="C243" s="79" t="str">
        <f>Delivery!H52</f>
        <v>3 Junior</v>
      </c>
      <c r="D243" s="79" t="str">
        <f>Delivery!J52</f>
        <v>5400143A</v>
      </c>
      <c r="E243" s="79" t="str">
        <f>Delivery!T51</f>
        <v>3.5</v>
      </c>
      <c r="F243" s="79">
        <f>+Delivery!T52</f>
        <v>0</v>
      </c>
    </row>
    <row r="244" spans="1:6">
      <c r="A244" t="s">
        <v>252</v>
      </c>
      <c r="B244" s="79" t="str">
        <f>Delivery!I52</f>
        <v>ReimaTec barefoot shoes, Loikkii</v>
      </c>
      <c r="C244" s="79" t="str">
        <f>Delivery!H52</f>
        <v>3 Junior</v>
      </c>
      <c r="D244" s="79" t="str">
        <f>Delivery!J52</f>
        <v>5400143A</v>
      </c>
      <c r="E244" s="79" t="str">
        <f>Delivery!V51</f>
        <v>4/4.5</v>
      </c>
      <c r="F244" s="79">
        <f>+Delivery!V52</f>
        <v>0</v>
      </c>
    </row>
    <row r="245" spans="1:6">
      <c r="A245" t="s">
        <v>253</v>
      </c>
      <c r="B245" s="79" t="str">
        <f>Delivery!I52</f>
        <v>ReimaTec barefoot shoes, Loikkii</v>
      </c>
      <c r="C245" s="79" t="str">
        <f>Delivery!H52</f>
        <v>3 Junior</v>
      </c>
      <c r="D245" s="79" t="str">
        <f>Delivery!J52</f>
        <v>5400143A</v>
      </c>
      <c r="E245" s="79" t="str">
        <f>Delivery!X51</f>
        <v>5/5.5</v>
      </c>
      <c r="F245" s="79">
        <f>+Delivery!X52</f>
        <v>0</v>
      </c>
    </row>
    <row r="246" spans="1:6">
      <c r="A246" t="s">
        <v>254</v>
      </c>
      <c r="B246" s="79" t="str">
        <f>Delivery!I52</f>
        <v>ReimaTec barefoot shoes, Loikkii</v>
      </c>
      <c r="C246" s="79" t="str">
        <f>Delivery!H52</f>
        <v>3 Junior</v>
      </c>
      <c r="D246" s="79" t="str">
        <f>Delivery!J52</f>
        <v>5400143A</v>
      </c>
      <c r="E246" s="79" t="str">
        <f>Delivery!Z51</f>
        <v>6/6.5</v>
      </c>
      <c r="F246" s="79">
        <f>+Delivery!Z52</f>
        <v>0</v>
      </c>
    </row>
    <row r="247" spans="1:6">
      <c r="A247" t="s">
        <v>255</v>
      </c>
      <c r="B247" s="79" t="str">
        <f>Delivery!I52</f>
        <v>ReimaTec barefoot shoes, Loikkii</v>
      </c>
      <c r="C247" s="79" t="str">
        <f>Delivery!H52</f>
        <v>3 Junior</v>
      </c>
      <c r="D247" s="79" t="str">
        <f>Delivery!J52</f>
        <v>5400143A</v>
      </c>
      <c r="E247" s="79" t="str">
        <f>Delivery!AB51</f>
        <v>7</v>
      </c>
      <c r="F247" s="79" t="str">
        <f>+Delivery!AB52</f>
        <v/>
      </c>
    </row>
    <row r="248" spans="1:6">
      <c r="A248" t="s">
        <v>256</v>
      </c>
      <c r="B248" s="79" t="str">
        <f>Delivery!I52</f>
        <v>ReimaTec barefoot shoes, Loikkii</v>
      </c>
      <c r="C248" s="79" t="str">
        <f>Delivery!H52</f>
        <v>3 Junior</v>
      </c>
      <c r="D248" s="79" t="str">
        <f>Delivery!J52</f>
        <v>5400143A</v>
      </c>
      <c r="E248" s="79" t="str">
        <f>Delivery!AD51</f>
        <v>7.5</v>
      </c>
      <c r="F248" s="79" t="str">
        <f>+Delivery!AD52</f>
        <v/>
      </c>
    </row>
    <row r="249" spans="1:6">
      <c r="A249" t="s">
        <v>257</v>
      </c>
      <c r="B249" s="79" t="str">
        <f>Delivery!I54</f>
        <v>ReimaTec barefoot shoes, Loikkii</v>
      </c>
      <c r="C249" s="79" t="str">
        <f>Delivery!H54</f>
        <v>3 Junior</v>
      </c>
      <c r="D249" s="79" t="str">
        <f>Delivery!J54</f>
        <v>5400143A</v>
      </c>
      <c r="E249" s="79" t="str">
        <f>Delivery!N53</f>
        <v>1</v>
      </c>
      <c r="F249" s="79">
        <f>+Delivery!N54</f>
        <v>0</v>
      </c>
    </row>
    <row r="250" spans="1:6">
      <c r="A250" t="s">
        <v>258</v>
      </c>
      <c r="B250" s="79" t="str">
        <f>Delivery!I54</f>
        <v>ReimaTec barefoot shoes, Loikkii</v>
      </c>
      <c r="C250" s="79" t="str">
        <f>Delivery!H54</f>
        <v>3 Junior</v>
      </c>
      <c r="D250" s="79" t="str">
        <f>Delivery!J54</f>
        <v>5400143A</v>
      </c>
      <c r="E250" s="79" t="str">
        <f>Delivery!P53</f>
        <v>1.5/2</v>
      </c>
      <c r="F250" s="79">
        <f>+Delivery!P54</f>
        <v>0</v>
      </c>
    </row>
    <row r="251" spans="1:6">
      <c r="A251" t="s">
        <v>259</v>
      </c>
      <c r="B251" s="79" t="str">
        <f>Delivery!I54</f>
        <v>ReimaTec barefoot shoes, Loikkii</v>
      </c>
      <c r="C251" s="79" t="str">
        <f>Delivery!H54</f>
        <v>3 Junior</v>
      </c>
      <c r="D251" s="79" t="str">
        <f>Delivery!J54</f>
        <v>5400143A</v>
      </c>
      <c r="E251" s="79" t="str">
        <f>Delivery!R53</f>
        <v>2.5/3</v>
      </c>
      <c r="F251" s="79">
        <f>+Delivery!R54</f>
        <v>0</v>
      </c>
    </row>
    <row r="252" spans="1:6">
      <c r="A252" t="s">
        <v>260</v>
      </c>
      <c r="B252" s="79" t="str">
        <f>Delivery!I54</f>
        <v>ReimaTec barefoot shoes, Loikkii</v>
      </c>
      <c r="C252" s="79" t="str">
        <f>Delivery!H54</f>
        <v>3 Junior</v>
      </c>
      <c r="D252" s="79" t="str">
        <f>Delivery!J54</f>
        <v>5400143A</v>
      </c>
      <c r="E252" s="79" t="str">
        <f>Delivery!T53</f>
        <v>3.5</v>
      </c>
      <c r="F252" s="79">
        <f>+Delivery!T54</f>
        <v>0</v>
      </c>
    </row>
    <row r="253" spans="1:6">
      <c r="A253" t="s">
        <v>261</v>
      </c>
      <c r="B253" s="79" t="str">
        <f>Delivery!I54</f>
        <v>ReimaTec barefoot shoes, Loikkii</v>
      </c>
      <c r="C253" s="79" t="str">
        <f>Delivery!H54</f>
        <v>3 Junior</v>
      </c>
      <c r="D253" s="79" t="str">
        <f>Delivery!J54</f>
        <v>5400143A</v>
      </c>
      <c r="E253" s="79" t="str">
        <f>Delivery!V53</f>
        <v>4/4.5</v>
      </c>
      <c r="F253" s="79">
        <f>+Delivery!V54</f>
        <v>0</v>
      </c>
    </row>
    <row r="254" spans="1:6">
      <c r="A254" t="s">
        <v>262</v>
      </c>
      <c r="B254" s="79" t="str">
        <f>Delivery!I54</f>
        <v>ReimaTec barefoot shoes, Loikkii</v>
      </c>
      <c r="C254" s="79" t="str">
        <f>Delivery!H54</f>
        <v>3 Junior</v>
      </c>
      <c r="D254" s="79" t="str">
        <f>Delivery!J54</f>
        <v>5400143A</v>
      </c>
      <c r="E254" s="79" t="str">
        <f>Delivery!X53</f>
        <v>5/5.5</v>
      </c>
      <c r="F254" s="79">
        <f>+Delivery!X54</f>
        <v>0</v>
      </c>
    </row>
    <row r="255" spans="1:6">
      <c r="A255" t="s">
        <v>263</v>
      </c>
      <c r="B255" s="79" t="str">
        <f>Delivery!I54</f>
        <v>ReimaTec barefoot shoes, Loikkii</v>
      </c>
      <c r="C255" s="79" t="str">
        <f>Delivery!H54</f>
        <v>3 Junior</v>
      </c>
      <c r="D255" s="79" t="str">
        <f>Delivery!J54</f>
        <v>5400143A</v>
      </c>
      <c r="E255" s="79" t="str">
        <f>Delivery!Z53</f>
        <v>6/6.5</v>
      </c>
      <c r="F255" s="79">
        <f>+Delivery!Z54</f>
        <v>0</v>
      </c>
    </row>
    <row r="256" spans="1:6">
      <c r="A256" t="s">
        <v>264</v>
      </c>
      <c r="B256" s="79" t="str">
        <f>Delivery!I54</f>
        <v>ReimaTec barefoot shoes, Loikkii</v>
      </c>
      <c r="C256" s="79" t="str">
        <f>Delivery!H54</f>
        <v>3 Junior</v>
      </c>
      <c r="D256" s="79" t="str">
        <f>Delivery!J54</f>
        <v>5400143A</v>
      </c>
      <c r="E256" s="79" t="str">
        <f>Delivery!AB53</f>
        <v>7</v>
      </c>
      <c r="F256" s="79" t="str">
        <f>+Delivery!AB54</f>
        <v/>
      </c>
    </row>
    <row r="257" spans="1:6">
      <c r="A257" t="s">
        <v>265</v>
      </c>
      <c r="B257" s="79" t="str">
        <f>Delivery!I54</f>
        <v>ReimaTec barefoot shoes, Loikkii</v>
      </c>
      <c r="C257" s="79" t="str">
        <f>Delivery!H54</f>
        <v>3 Junior</v>
      </c>
      <c r="D257" s="79" t="str">
        <f>Delivery!J54</f>
        <v>5400143A</v>
      </c>
      <c r="E257" s="79" t="str">
        <f>Delivery!AD53</f>
        <v>7.5</v>
      </c>
      <c r="F257" s="79" t="str">
        <f>+Delivery!AD54</f>
        <v/>
      </c>
    </row>
    <row r="258" spans="1:6">
      <c r="A258" t="s">
        <v>266</v>
      </c>
      <c r="B258" s="79" t="str">
        <f>Delivery!I56</f>
        <v>ReimaTec barefoot shoes, Sankari</v>
      </c>
      <c r="C258" s="79" t="str">
        <f>Delivery!H56</f>
        <v>3 Junior</v>
      </c>
      <c r="D258" s="79" t="str">
        <f>Delivery!J56</f>
        <v>5400160A</v>
      </c>
      <c r="E258" s="79" t="str">
        <f>Delivery!N55</f>
        <v>1</v>
      </c>
      <c r="F258" s="79">
        <f>+Delivery!N56</f>
        <v>0</v>
      </c>
    </row>
    <row r="259" spans="1:6">
      <c r="A259" t="s">
        <v>267</v>
      </c>
      <c r="B259" s="79" t="str">
        <f>Delivery!I56</f>
        <v>ReimaTec barefoot shoes, Sankari</v>
      </c>
      <c r="C259" s="79" t="str">
        <f>Delivery!H56</f>
        <v>3 Junior</v>
      </c>
      <c r="D259" s="79" t="str">
        <f>Delivery!J56</f>
        <v>5400160A</v>
      </c>
      <c r="E259" s="79" t="str">
        <f>Delivery!P55</f>
        <v>1.5/2</v>
      </c>
      <c r="F259" s="79">
        <f>+Delivery!P56</f>
        <v>0</v>
      </c>
    </row>
    <row r="260" spans="1:6">
      <c r="A260" t="s">
        <v>268</v>
      </c>
      <c r="B260" s="79" t="str">
        <f>Delivery!I56</f>
        <v>ReimaTec barefoot shoes, Sankari</v>
      </c>
      <c r="C260" s="79" t="str">
        <f>Delivery!H56</f>
        <v>3 Junior</v>
      </c>
      <c r="D260" s="79" t="str">
        <f>Delivery!J56</f>
        <v>5400160A</v>
      </c>
      <c r="E260" s="79" t="str">
        <f>Delivery!R55</f>
        <v>2.5/3</v>
      </c>
      <c r="F260" s="79">
        <f>+Delivery!R56</f>
        <v>0</v>
      </c>
    </row>
    <row r="261" spans="1:6">
      <c r="A261" t="s">
        <v>269</v>
      </c>
      <c r="B261" s="79" t="str">
        <f>Delivery!I56</f>
        <v>ReimaTec barefoot shoes, Sankari</v>
      </c>
      <c r="C261" s="79" t="str">
        <f>Delivery!H56</f>
        <v>3 Junior</v>
      </c>
      <c r="D261" s="79" t="str">
        <f>Delivery!J56</f>
        <v>5400160A</v>
      </c>
      <c r="E261" s="79" t="str">
        <f>Delivery!T55</f>
        <v>3.5</v>
      </c>
      <c r="F261" s="79">
        <f>+Delivery!T56</f>
        <v>0</v>
      </c>
    </row>
    <row r="262" spans="1:6">
      <c r="A262" t="s">
        <v>270</v>
      </c>
      <c r="B262" s="79" t="str">
        <f>Delivery!I56</f>
        <v>ReimaTec barefoot shoes, Sankari</v>
      </c>
      <c r="C262" s="79" t="str">
        <f>Delivery!H56</f>
        <v>3 Junior</v>
      </c>
      <c r="D262" s="79" t="str">
        <f>Delivery!J56</f>
        <v>5400160A</v>
      </c>
      <c r="E262" s="79" t="str">
        <f>Delivery!V55</f>
        <v>4/4.5</v>
      </c>
      <c r="F262" s="79">
        <f>+Delivery!V56</f>
        <v>0</v>
      </c>
    </row>
    <row r="263" spans="1:6">
      <c r="A263" t="s">
        <v>271</v>
      </c>
      <c r="B263" s="79" t="str">
        <f>Delivery!I56</f>
        <v>ReimaTec barefoot shoes, Sankari</v>
      </c>
      <c r="C263" s="79" t="str">
        <f>Delivery!H56</f>
        <v>3 Junior</v>
      </c>
      <c r="D263" s="79" t="str">
        <f>Delivery!J56</f>
        <v>5400160A</v>
      </c>
      <c r="E263" s="79" t="str">
        <f>Delivery!X55</f>
        <v>5/5.5</v>
      </c>
      <c r="F263" s="79">
        <f>+Delivery!X56</f>
        <v>0</v>
      </c>
    </row>
    <row r="264" spans="1:6">
      <c r="A264" t="s">
        <v>272</v>
      </c>
      <c r="B264" s="79" t="str">
        <f>Delivery!I56</f>
        <v>ReimaTec barefoot shoes, Sankari</v>
      </c>
      <c r="C264" s="79" t="str">
        <f>Delivery!H56</f>
        <v>3 Junior</v>
      </c>
      <c r="D264" s="79" t="str">
        <f>Delivery!J56</f>
        <v>5400160A</v>
      </c>
      <c r="E264" s="79" t="str">
        <f>Delivery!Z55</f>
        <v>6/6.5</v>
      </c>
      <c r="F264" s="79">
        <f>+Delivery!Z56</f>
        <v>0</v>
      </c>
    </row>
    <row r="265" spans="1:6">
      <c r="A265" t="s">
        <v>273</v>
      </c>
      <c r="B265" s="79" t="str">
        <f>Delivery!I56</f>
        <v>ReimaTec barefoot shoes, Sankari</v>
      </c>
      <c r="C265" s="79" t="str">
        <f>Delivery!H56</f>
        <v>3 Junior</v>
      </c>
      <c r="D265" s="79" t="str">
        <f>Delivery!J56</f>
        <v>5400160A</v>
      </c>
      <c r="E265" s="79" t="str">
        <f>Delivery!AB55</f>
        <v>7</v>
      </c>
      <c r="F265" s="79" t="str">
        <f>+Delivery!AB56</f>
        <v/>
      </c>
    </row>
    <row r="266" spans="1:6">
      <c r="A266" t="s">
        <v>274</v>
      </c>
      <c r="B266" s="79" t="str">
        <f>Delivery!I56</f>
        <v>ReimaTec barefoot shoes, Sankari</v>
      </c>
      <c r="C266" s="79" t="str">
        <f>Delivery!H56</f>
        <v>3 Junior</v>
      </c>
      <c r="D266" s="79" t="str">
        <f>Delivery!J56</f>
        <v>5400160A</v>
      </c>
      <c r="E266" s="79" t="str">
        <f>Delivery!AD55</f>
        <v>7.5</v>
      </c>
      <c r="F266" s="79" t="str">
        <f>+Delivery!AD56</f>
        <v/>
      </c>
    </row>
    <row r="267" spans="1:6">
      <c r="A267" t="s">
        <v>275</v>
      </c>
      <c r="B267" s="79" t="str">
        <f>Delivery!I58</f>
        <v>ReimaTec barefoot shoes, Sankari</v>
      </c>
      <c r="C267" s="79" t="str">
        <f>Delivery!H58</f>
        <v>3 Junior</v>
      </c>
      <c r="D267" s="79" t="str">
        <f>Delivery!J58</f>
        <v>5400160A</v>
      </c>
      <c r="E267" s="79" t="str">
        <f>Delivery!N57</f>
        <v>1</v>
      </c>
      <c r="F267" s="79">
        <f>+Delivery!N58</f>
        <v>0</v>
      </c>
    </row>
    <row r="268" spans="1:6">
      <c r="A268" t="s">
        <v>276</v>
      </c>
      <c r="B268" s="79" t="str">
        <f>Delivery!I58</f>
        <v>ReimaTec barefoot shoes, Sankari</v>
      </c>
      <c r="C268" s="79" t="str">
        <f>Delivery!H58</f>
        <v>3 Junior</v>
      </c>
      <c r="D268" s="79" t="str">
        <f>Delivery!J58</f>
        <v>5400160A</v>
      </c>
      <c r="E268" s="79" t="str">
        <f>Delivery!P57</f>
        <v>1.5/2</v>
      </c>
      <c r="F268" s="79">
        <f>+Delivery!P58</f>
        <v>0</v>
      </c>
    </row>
    <row r="269" spans="1:6">
      <c r="A269" t="s">
        <v>277</v>
      </c>
      <c r="B269" s="79" t="str">
        <f>Delivery!I58</f>
        <v>ReimaTec barefoot shoes, Sankari</v>
      </c>
      <c r="C269" s="79" t="str">
        <f>Delivery!H58</f>
        <v>3 Junior</v>
      </c>
      <c r="D269" s="79" t="str">
        <f>Delivery!J58</f>
        <v>5400160A</v>
      </c>
      <c r="E269" s="79" t="str">
        <f>Delivery!R57</f>
        <v>2.5/3</v>
      </c>
      <c r="F269" s="79">
        <f>+Delivery!R58</f>
        <v>0</v>
      </c>
    </row>
    <row r="270" spans="1:6">
      <c r="A270" t="s">
        <v>278</v>
      </c>
      <c r="B270" s="79" t="str">
        <f>Delivery!I58</f>
        <v>ReimaTec barefoot shoes, Sankari</v>
      </c>
      <c r="C270" s="79" t="str">
        <f>Delivery!H58</f>
        <v>3 Junior</v>
      </c>
      <c r="D270" s="79" t="str">
        <f>Delivery!J58</f>
        <v>5400160A</v>
      </c>
      <c r="E270" s="79" t="str">
        <f>Delivery!T57</f>
        <v>3.5</v>
      </c>
      <c r="F270" s="79">
        <f>+Delivery!T58</f>
        <v>0</v>
      </c>
    </row>
    <row r="271" spans="1:6">
      <c r="A271" t="s">
        <v>279</v>
      </c>
      <c r="B271" s="79" t="str">
        <f>Delivery!I58</f>
        <v>ReimaTec barefoot shoes, Sankari</v>
      </c>
      <c r="C271" s="79" t="str">
        <f>Delivery!H58</f>
        <v>3 Junior</v>
      </c>
      <c r="D271" s="79" t="str">
        <f>Delivery!J58</f>
        <v>5400160A</v>
      </c>
      <c r="E271" s="79" t="str">
        <f>Delivery!V57</f>
        <v>4/4.5</v>
      </c>
      <c r="F271" s="79">
        <f>+Delivery!V58</f>
        <v>0</v>
      </c>
    </row>
    <row r="272" spans="1:6">
      <c r="A272" t="s">
        <v>280</v>
      </c>
      <c r="B272" s="79" t="str">
        <f>Delivery!I58</f>
        <v>ReimaTec barefoot shoes, Sankari</v>
      </c>
      <c r="C272" s="79" t="str">
        <f>Delivery!H58</f>
        <v>3 Junior</v>
      </c>
      <c r="D272" s="79" t="str">
        <f>Delivery!J58</f>
        <v>5400160A</v>
      </c>
      <c r="E272" s="79" t="str">
        <f>Delivery!X57</f>
        <v>5/5.5</v>
      </c>
      <c r="F272" s="79">
        <f>+Delivery!X58</f>
        <v>0</v>
      </c>
    </row>
    <row r="273" spans="1:6">
      <c r="A273" t="s">
        <v>281</v>
      </c>
      <c r="B273" s="79" t="str">
        <f>Delivery!I58</f>
        <v>ReimaTec barefoot shoes, Sankari</v>
      </c>
      <c r="C273" s="79" t="str">
        <f>Delivery!H58</f>
        <v>3 Junior</v>
      </c>
      <c r="D273" s="79" t="str">
        <f>Delivery!J58</f>
        <v>5400160A</v>
      </c>
      <c r="E273" s="79" t="str">
        <f>Delivery!Z57</f>
        <v>6/6.5</v>
      </c>
      <c r="F273" s="79">
        <f>+Delivery!Z58</f>
        <v>0</v>
      </c>
    </row>
    <row r="274" spans="1:6">
      <c r="A274" t="s">
        <v>282</v>
      </c>
      <c r="B274" s="79" t="str">
        <f>Delivery!I58</f>
        <v>ReimaTec barefoot shoes, Sankari</v>
      </c>
      <c r="C274" s="79" t="str">
        <f>Delivery!H58</f>
        <v>3 Junior</v>
      </c>
      <c r="D274" s="79" t="str">
        <f>Delivery!J58</f>
        <v>5400160A</v>
      </c>
      <c r="E274" s="79" t="str">
        <f>Delivery!AB57</f>
        <v>7</v>
      </c>
      <c r="F274" s="79" t="str">
        <f>+Delivery!AB58</f>
        <v/>
      </c>
    </row>
    <row r="275" spans="1:6">
      <c r="A275" t="s">
        <v>283</v>
      </c>
      <c r="B275" s="79" t="str">
        <f>Delivery!I58</f>
        <v>ReimaTec barefoot shoes, Sankari</v>
      </c>
      <c r="C275" s="79" t="str">
        <f>Delivery!H58</f>
        <v>3 Junior</v>
      </c>
      <c r="D275" s="79" t="str">
        <f>Delivery!J58</f>
        <v>5400160A</v>
      </c>
      <c r="E275" s="79" t="str">
        <f>Delivery!AD57</f>
        <v>7.5</v>
      </c>
      <c r="F275" s="79" t="str">
        <f>+Delivery!AD58</f>
        <v/>
      </c>
    </row>
    <row r="276" spans="1:6">
      <c r="A276" t="s">
        <v>284</v>
      </c>
      <c r="B276" s="79" t="str">
        <f>Delivery!I60</f>
        <v>ReimaTec barefoot shoes, Sankari</v>
      </c>
      <c r="C276" s="79" t="str">
        <f>Delivery!H60</f>
        <v>3 Junior</v>
      </c>
      <c r="D276" s="79" t="str">
        <f>Delivery!J60</f>
        <v>5400160A</v>
      </c>
      <c r="E276" s="79" t="str">
        <f>Delivery!N59</f>
        <v>1</v>
      </c>
      <c r="F276" s="79">
        <f>+Delivery!N60</f>
        <v>0</v>
      </c>
    </row>
    <row r="277" spans="1:6">
      <c r="A277" t="s">
        <v>285</v>
      </c>
      <c r="B277" s="79" t="str">
        <f>Delivery!I60</f>
        <v>ReimaTec barefoot shoes, Sankari</v>
      </c>
      <c r="C277" s="79" t="str">
        <f>Delivery!H60</f>
        <v>3 Junior</v>
      </c>
      <c r="D277" s="79" t="str">
        <f>Delivery!J60</f>
        <v>5400160A</v>
      </c>
      <c r="E277" s="79" t="str">
        <f>Delivery!P59</f>
        <v>1.5/2</v>
      </c>
      <c r="F277" s="79">
        <f>+Delivery!P60</f>
        <v>0</v>
      </c>
    </row>
    <row r="278" spans="1:6">
      <c r="A278" t="s">
        <v>286</v>
      </c>
      <c r="B278" s="79" t="str">
        <f>Delivery!I60</f>
        <v>ReimaTec barefoot shoes, Sankari</v>
      </c>
      <c r="C278" s="79" t="str">
        <f>Delivery!H60</f>
        <v>3 Junior</v>
      </c>
      <c r="D278" s="79" t="str">
        <f>Delivery!J60</f>
        <v>5400160A</v>
      </c>
      <c r="E278" s="79" t="str">
        <f>Delivery!R59</f>
        <v>2.5/3</v>
      </c>
      <c r="F278" s="79">
        <f>+Delivery!R60</f>
        <v>0</v>
      </c>
    </row>
    <row r="279" spans="1:6">
      <c r="A279" t="s">
        <v>287</v>
      </c>
      <c r="B279" s="79" t="str">
        <f>Delivery!I60</f>
        <v>ReimaTec barefoot shoes, Sankari</v>
      </c>
      <c r="C279" s="79" t="str">
        <f>Delivery!H60</f>
        <v>3 Junior</v>
      </c>
      <c r="D279" s="79" t="str">
        <f>Delivery!J60</f>
        <v>5400160A</v>
      </c>
      <c r="E279" s="79" t="str">
        <f>Delivery!T59</f>
        <v>3.5</v>
      </c>
      <c r="F279" s="79">
        <f>+Delivery!T60</f>
        <v>0</v>
      </c>
    </row>
    <row r="280" spans="1:6">
      <c r="A280" t="s">
        <v>288</v>
      </c>
      <c r="B280" s="79" t="str">
        <f>Delivery!I60</f>
        <v>ReimaTec barefoot shoes, Sankari</v>
      </c>
      <c r="C280" s="79" t="str">
        <f>Delivery!H60</f>
        <v>3 Junior</v>
      </c>
      <c r="D280" s="79" t="str">
        <f>Delivery!J60</f>
        <v>5400160A</v>
      </c>
      <c r="E280" s="79" t="str">
        <f>Delivery!V59</f>
        <v>4/4.5</v>
      </c>
      <c r="F280" s="79">
        <f>+Delivery!V60</f>
        <v>0</v>
      </c>
    </row>
    <row r="281" spans="1:6">
      <c r="A281" t="s">
        <v>289</v>
      </c>
      <c r="B281" s="79" t="str">
        <f>Delivery!I60</f>
        <v>ReimaTec barefoot shoes, Sankari</v>
      </c>
      <c r="C281" s="79" t="str">
        <f>Delivery!H60</f>
        <v>3 Junior</v>
      </c>
      <c r="D281" s="79" t="str">
        <f>Delivery!J60</f>
        <v>5400160A</v>
      </c>
      <c r="E281" s="79" t="str">
        <f>Delivery!X59</f>
        <v>5/5.5</v>
      </c>
      <c r="F281" s="79">
        <f>+Delivery!X60</f>
        <v>0</v>
      </c>
    </row>
    <row r="282" spans="1:6">
      <c r="A282" t="s">
        <v>290</v>
      </c>
      <c r="B282" s="79" t="str">
        <f>Delivery!I60</f>
        <v>ReimaTec barefoot shoes, Sankari</v>
      </c>
      <c r="C282" s="79" t="str">
        <f>Delivery!H60</f>
        <v>3 Junior</v>
      </c>
      <c r="D282" s="79" t="str">
        <f>Delivery!J60</f>
        <v>5400160A</v>
      </c>
      <c r="E282" s="79" t="str">
        <f>Delivery!Z59</f>
        <v>6/6.5</v>
      </c>
      <c r="F282" s="79">
        <f>+Delivery!Z60</f>
        <v>0</v>
      </c>
    </row>
    <row r="283" spans="1:6">
      <c r="A283" t="s">
        <v>291</v>
      </c>
      <c r="B283" s="79" t="str">
        <f>Delivery!I60</f>
        <v>ReimaTec barefoot shoes, Sankari</v>
      </c>
      <c r="C283" s="79" t="str">
        <f>Delivery!H60</f>
        <v>3 Junior</v>
      </c>
      <c r="D283" s="79" t="str">
        <f>Delivery!J60</f>
        <v>5400160A</v>
      </c>
      <c r="E283" s="79" t="str">
        <f>Delivery!AB59</f>
        <v>7</v>
      </c>
      <c r="F283" s="79" t="str">
        <f>+Delivery!AB60</f>
        <v/>
      </c>
    </row>
    <row r="284" spans="1:6">
      <c r="A284" t="s">
        <v>292</v>
      </c>
      <c r="B284" s="79" t="str">
        <f>Delivery!I60</f>
        <v>ReimaTec barefoot shoes, Sankari</v>
      </c>
      <c r="C284" s="79" t="str">
        <f>Delivery!H60</f>
        <v>3 Junior</v>
      </c>
      <c r="D284" s="79" t="str">
        <f>Delivery!J60</f>
        <v>5400160A</v>
      </c>
      <c r="E284" s="79" t="str">
        <f>Delivery!AD59</f>
        <v>7.5</v>
      </c>
      <c r="F284" s="79" t="str">
        <f>+Delivery!AD60</f>
        <v/>
      </c>
    </row>
    <row r="285" spans="1:6">
      <c r="A285" t="s">
        <v>293</v>
      </c>
      <c r="B285" s="79" t="str">
        <f>Delivery!I62</f>
        <v>ReimaTec barefoot shoes, Tallustelu</v>
      </c>
      <c r="C285" s="79" t="str">
        <f>Delivery!H62</f>
        <v>3 Junior</v>
      </c>
      <c r="D285" s="79" t="str">
        <f>Delivery!J62</f>
        <v>5400137B</v>
      </c>
      <c r="E285" s="79" t="str">
        <f>Delivery!N61</f>
        <v>11</v>
      </c>
      <c r="F285" s="79">
        <f>+Delivery!N62</f>
        <v>0</v>
      </c>
    </row>
    <row r="286" spans="1:6">
      <c r="A286" t="s">
        <v>294</v>
      </c>
      <c r="B286" s="79" t="str">
        <f>Delivery!I62</f>
        <v>ReimaTec barefoot shoes, Tallustelu</v>
      </c>
      <c r="C286" s="79" t="str">
        <f>Delivery!H62</f>
        <v>3 Junior</v>
      </c>
      <c r="D286" s="79" t="str">
        <f>Delivery!J62</f>
        <v>5400137B</v>
      </c>
      <c r="E286" s="79" t="str">
        <f>Delivery!P61</f>
        <v>11.5</v>
      </c>
      <c r="F286" s="79">
        <f>+Delivery!P62</f>
        <v>0</v>
      </c>
    </row>
    <row r="287" spans="1:6">
      <c r="A287" t="s">
        <v>295</v>
      </c>
      <c r="B287" s="79" t="str">
        <f>Delivery!I62</f>
        <v>ReimaTec barefoot shoes, Tallustelu</v>
      </c>
      <c r="C287" s="79" t="str">
        <f>Delivery!H62</f>
        <v>3 Junior</v>
      </c>
      <c r="D287" s="79" t="str">
        <f>Delivery!J62</f>
        <v>5400137B</v>
      </c>
      <c r="E287" s="79" t="str">
        <f>Delivery!R61</f>
        <v>12/12.5</v>
      </c>
      <c r="F287" s="79">
        <f>+Delivery!R62</f>
        <v>0</v>
      </c>
    </row>
    <row r="288" spans="1:6">
      <c r="A288" t="s">
        <v>296</v>
      </c>
      <c r="B288" s="79" t="str">
        <f>Delivery!I62</f>
        <v>ReimaTec barefoot shoes, Tallustelu</v>
      </c>
      <c r="C288" s="79" t="str">
        <f>Delivery!H62</f>
        <v>3 Junior</v>
      </c>
      <c r="D288" s="79" t="str">
        <f>Delivery!J62</f>
        <v>5400137B</v>
      </c>
      <c r="E288" s="79" t="str">
        <f>Delivery!T61</f>
        <v>13/13.5</v>
      </c>
      <c r="F288" s="79">
        <f>+Delivery!T62</f>
        <v>0</v>
      </c>
    </row>
    <row r="289" spans="1:6">
      <c r="A289" t="s">
        <v>297</v>
      </c>
      <c r="B289" s="79" t="str">
        <f>Delivery!I62</f>
        <v>ReimaTec barefoot shoes, Tallustelu</v>
      </c>
      <c r="C289" s="79" t="str">
        <f>Delivery!H62</f>
        <v>3 Junior</v>
      </c>
      <c r="D289" s="79" t="str">
        <f>Delivery!J62</f>
        <v>5400137B</v>
      </c>
      <c r="E289" s="79" t="str">
        <f>Delivery!V61</f>
        <v>1</v>
      </c>
      <c r="F289" s="79">
        <f>+Delivery!V62</f>
        <v>0</v>
      </c>
    </row>
    <row r="290" spans="1:6">
      <c r="A290" t="s">
        <v>298</v>
      </c>
      <c r="B290" s="79" t="str">
        <f>Delivery!I62</f>
        <v>ReimaTec barefoot shoes, Tallustelu</v>
      </c>
      <c r="C290" s="79" t="str">
        <f>Delivery!H62</f>
        <v>3 Junior</v>
      </c>
      <c r="D290" s="79" t="str">
        <f>Delivery!J62</f>
        <v>5400137B</v>
      </c>
      <c r="E290" s="79" t="str">
        <f>Delivery!X61</f>
        <v>1.5/2</v>
      </c>
      <c r="F290" s="79">
        <f>+Delivery!X62</f>
        <v>0</v>
      </c>
    </row>
    <row r="291" spans="1:6">
      <c r="A291" t="s">
        <v>299</v>
      </c>
      <c r="B291" s="79" t="str">
        <f>Delivery!I62</f>
        <v>ReimaTec barefoot shoes, Tallustelu</v>
      </c>
      <c r="C291" s="79" t="str">
        <f>Delivery!H62</f>
        <v>3 Junior</v>
      </c>
      <c r="D291" s="79" t="str">
        <f>Delivery!J62</f>
        <v>5400137B</v>
      </c>
      <c r="E291" s="79" t="str">
        <f>Delivery!Z61</f>
        <v>2.5/3</v>
      </c>
      <c r="F291" s="79">
        <f>+Delivery!Z62</f>
        <v>0</v>
      </c>
    </row>
    <row r="292" spans="1:6">
      <c r="A292" t="s">
        <v>300</v>
      </c>
      <c r="B292" s="79" t="str">
        <f>Delivery!I62</f>
        <v>ReimaTec barefoot shoes, Tallustelu</v>
      </c>
      <c r="C292" s="79" t="str">
        <f>Delivery!H62</f>
        <v>3 Junior</v>
      </c>
      <c r="D292" s="79" t="str">
        <f>Delivery!J62</f>
        <v>5400137B</v>
      </c>
      <c r="E292" s="79" t="str">
        <f>Delivery!AB61</f>
        <v>3.5</v>
      </c>
      <c r="F292" s="79">
        <f>+Delivery!AB62</f>
        <v>0</v>
      </c>
    </row>
    <row r="293" spans="1:6">
      <c r="A293" t="s">
        <v>301</v>
      </c>
      <c r="B293" s="79" t="str">
        <f>Delivery!I62</f>
        <v>ReimaTec barefoot shoes, Tallustelu</v>
      </c>
      <c r="C293" s="79" t="str">
        <f>Delivery!H62</f>
        <v>3 Junior</v>
      </c>
      <c r="D293" s="79" t="str">
        <f>Delivery!J62</f>
        <v>5400137B</v>
      </c>
      <c r="E293" s="79" t="str">
        <f>Delivery!AD61</f>
        <v>4/4.5</v>
      </c>
      <c r="F293" s="79">
        <f>+Delivery!AD62</f>
        <v>0</v>
      </c>
    </row>
    <row r="294" spans="1:6">
      <c r="A294" t="s">
        <v>302</v>
      </c>
      <c r="B294" s="79" t="str">
        <f>Delivery!I62</f>
        <v>ReimaTec barefoot shoes, Tallustelu</v>
      </c>
      <c r="C294" s="79" t="str">
        <f>Delivery!H62</f>
        <v>3 Junior</v>
      </c>
      <c r="D294" s="79" t="str">
        <f>Delivery!J62</f>
        <v>5400137B</v>
      </c>
      <c r="E294" s="79" t="str">
        <f>Delivery!AF61</f>
        <v>5/5.5</v>
      </c>
      <c r="F294" s="79">
        <f>+Delivery!AF62</f>
        <v>0</v>
      </c>
    </row>
    <row r="295" spans="1:6">
      <c r="A295" t="s">
        <v>303</v>
      </c>
      <c r="B295" s="79" t="str">
        <f>Delivery!I62</f>
        <v>ReimaTec barefoot shoes, Tallustelu</v>
      </c>
      <c r="C295" s="79" t="str">
        <f>Delivery!H62</f>
        <v>3 Junior</v>
      </c>
      <c r="D295" s="79" t="str">
        <f>Delivery!J62</f>
        <v>5400137B</v>
      </c>
      <c r="E295" s="79" t="str">
        <f>Delivery!AH61</f>
        <v>6/6.5</v>
      </c>
      <c r="F295" s="79">
        <f>+Delivery!AH62</f>
        <v>0</v>
      </c>
    </row>
    <row r="296" spans="1:6">
      <c r="A296" t="s">
        <v>304</v>
      </c>
      <c r="B296" s="79" t="str">
        <f>Delivery!I64</f>
        <v>ReimaTec barefoot shoes, Tallustelu</v>
      </c>
      <c r="C296" s="79" t="str">
        <f>Delivery!H64</f>
        <v>3 Junior</v>
      </c>
      <c r="D296" s="79" t="str">
        <f>Delivery!J64</f>
        <v>5400137B</v>
      </c>
      <c r="E296" s="79" t="str">
        <f>Delivery!N63</f>
        <v>11</v>
      </c>
      <c r="F296" s="79">
        <f>+Delivery!N64</f>
        <v>0</v>
      </c>
    </row>
    <row r="297" spans="1:6">
      <c r="A297" t="s">
        <v>305</v>
      </c>
      <c r="B297" s="79" t="str">
        <f>Delivery!I64</f>
        <v>ReimaTec barefoot shoes, Tallustelu</v>
      </c>
      <c r="C297" s="79" t="str">
        <f>Delivery!H64</f>
        <v>3 Junior</v>
      </c>
      <c r="D297" s="79" t="str">
        <f>Delivery!J64</f>
        <v>5400137B</v>
      </c>
      <c r="E297" s="79" t="str">
        <f>Delivery!P63</f>
        <v>11.5</v>
      </c>
      <c r="F297" s="79">
        <f>+Delivery!P64</f>
        <v>0</v>
      </c>
    </row>
    <row r="298" spans="1:6">
      <c r="A298" t="s">
        <v>306</v>
      </c>
      <c r="B298" s="79" t="str">
        <f>Delivery!I64</f>
        <v>ReimaTec barefoot shoes, Tallustelu</v>
      </c>
      <c r="C298" s="79" t="str">
        <f>Delivery!H64</f>
        <v>3 Junior</v>
      </c>
      <c r="D298" s="79" t="str">
        <f>Delivery!J64</f>
        <v>5400137B</v>
      </c>
      <c r="E298" s="79" t="str">
        <f>Delivery!R63</f>
        <v>12/12.5</v>
      </c>
      <c r="F298" s="79">
        <f>+Delivery!R64</f>
        <v>0</v>
      </c>
    </row>
    <row r="299" spans="1:6">
      <c r="A299" t="s">
        <v>307</v>
      </c>
      <c r="B299" s="79" t="str">
        <f>Delivery!I64</f>
        <v>ReimaTec barefoot shoes, Tallustelu</v>
      </c>
      <c r="C299" s="79" t="str">
        <f>Delivery!H64</f>
        <v>3 Junior</v>
      </c>
      <c r="D299" s="79" t="str">
        <f>Delivery!J64</f>
        <v>5400137B</v>
      </c>
      <c r="E299" s="79" t="str">
        <f>Delivery!T63</f>
        <v>13/13.5</v>
      </c>
      <c r="F299" s="79">
        <f>+Delivery!T64</f>
        <v>0</v>
      </c>
    </row>
    <row r="300" spans="1:6">
      <c r="A300" t="s">
        <v>308</v>
      </c>
      <c r="B300" s="79" t="str">
        <f>Delivery!I64</f>
        <v>ReimaTec barefoot shoes, Tallustelu</v>
      </c>
      <c r="C300" s="79" t="str">
        <f>Delivery!H64</f>
        <v>3 Junior</v>
      </c>
      <c r="D300" s="79" t="str">
        <f>Delivery!J64</f>
        <v>5400137B</v>
      </c>
      <c r="E300" s="79" t="str">
        <f>Delivery!V63</f>
        <v>1</v>
      </c>
      <c r="F300" s="79">
        <f>+Delivery!V64</f>
        <v>0</v>
      </c>
    </row>
    <row r="301" spans="1:6">
      <c r="A301" t="s">
        <v>309</v>
      </c>
      <c r="B301" s="79" t="str">
        <f>Delivery!I64</f>
        <v>ReimaTec barefoot shoes, Tallustelu</v>
      </c>
      <c r="C301" s="79" t="str">
        <f>Delivery!H64</f>
        <v>3 Junior</v>
      </c>
      <c r="D301" s="79" t="str">
        <f>Delivery!J64</f>
        <v>5400137B</v>
      </c>
      <c r="E301" s="79" t="str">
        <f>Delivery!X63</f>
        <v>1.5/2</v>
      </c>
      <c r="F301" s="79">
        <f>+Delivery!X64</f>
        <v>0</v>
      </c>
    </row>
    <row r="302" spans="1:6">
      <c r="A302" t="s">
        <v>310</v>
      </c>
      <c r="B302" s="79" t="str">
        <f>Delivery!I64</f>
        <v>ReimaTec barefoot shoes, Tallustelu</v>
      </c>
      <c r="C302" s="79" t="str">
        <f>Delivery!H64</f>
        <v>3 Junior</v>
      </c>
      <c r="D302" s="79" t="str">
        <f>Delivery!J64</f>
        <v>5400137B</v>
      </c>
      <c r="E302" s="79" t="str">
        <f>Delivery!Z63</f>
        <v>2.5/3</v>
      </c>
      <c r="F302" s="79">
        <f>+Delivery!Z64</f>
        <v>0</v>
      </c>
    </row>
    <row r="303" spans="1:6">
      <c r="A303" t="s">
        <v>311</v>
      </c>
      <c r="B303" s="79" t="str">
        <f>Delivery!I64</f>
        <v>ReimaTec barefoot shoes, Tallustelu</v>
      </c>
      <c r="C303" s="79" t="str">
        <f>Delivery!H64</f>
        <v>3 Junior</v>
      </c>
      <c r="D303" s="79" t="str">
        <f>Delivery!J64</f>
        <v>5400137B</v>
      </c>
      <c r="E303" s="79" t="str">
        <f>Delivery!AB63</f>
        <v>3.5</v>
      </c>
      <c r="F303" s="79">
        <f>+Delivery!AB64</f>
        <v>0</v>
      </c>
    </row>
    <row r="304" spans="1:6">
      <c r="A304" t="s">
        <v>312</v>
      </c>
      <c r="B304" s="79" t="str">
        <f>Delivery!I64</f>
        <v>ReimaTec barefoot shoes, Tallustelu</v>
      </c>
      <c r="C304" s="79" t="str">
        <f>Delivery!H64</f>
        <v>3 Junior</v>
      </c>
      <c r="D304" s="79" t="str">
        <f>Delivery!J64</f>
        <v>5400137B</v>
      </c>
      <c r="E304" s="79" t="str">
        <f>Delivery!AD63</f>
        <v>4/4.5</v>
      </c>
      <c r="F304" s="79">
        <f>+Delivery!AD64</f>
        <v>0</v>
      </c>
    </row>
    <row r="305" spans="1:6">
      <c r="A305" t="s">
        <v>313</v>
      </c>
      <c r="B305" s="79" t="str">
        <f>Delivery!I64</f>
        <v>ReimaTec barefoot shoes, Tallustelu</v>
      </c>
      <c r="C305" s="79" t="str">
        <f>Delivery!H64</f>
        <v>3 Junior</v>
      </c>
      <c r="D305" s="79" t="str">
        <f>Delivery!J64</f>
        <v>5400137B</v>
      </c>
      <c r="E305" s="79" t="str">
        <f>Delivery!AF63</f>
        <v>5/5.5</v>
      </c>
      <c r="F305" s="79">
        <f>+Delivery!AF64</f>
        <v>0</v>
      </c>
    </row>
    <row r="306" spans="1:6">
      <c r="A306" t="s">
        <v>314</v>
      </c>
      <c r="B306" s="79" t="str">
        <f>Delivery!I64</f>
        <v>ReimaTec barefoot shoes, Tallustelu</v>
      </c>
      <c r="C306" s="79" t="str">
        <f>Delivery!H64</f>
        <v>3 Junior</v>
      </c>
      <c r="D306" s="79" t="str">
        <f>Delivery!J64</f>
        <v>5400137B</v>
      </c>
      <c r="E306" s="79" t="str">
        <f>Delivery!AH63</f>
        <v>6/6.5</v>
      </c>
      <c r="F306" s="79">
        <f>+Delivery!AH64</f>
        <v>0</v>
      </c>
    </row>
    <row r="307" spans="1:6">
      <c r="A307" t="s">
        <v>315</v>
      </c>
      <c r="B307" s="79" t="str">
        <f>Delivery!I66</f>
        <v>ReimaTec barefoot shoes, Tallustelu</v>
      </c>
      <c r="C307" s="79" t="str">
        <f>Delivery!H66</f>
        <v>3 Junior</v>
      </c>
      <c r="D307" s="79" t="str">
        <f>Delivery!J66</f>
        <v>5400137B</v>
      </c>
      <c r="E307" s="79" t="str">
        <f>Delivery!N65</f>
        <v>11</v>
      </c>
      <c r="F307" s="79">
        <f>+Delivery!N66</f>
        <v>0</v>
      </c>
    </row>
    <row r="308" spans="1:6">
      <c r="A308" t="s">
        <v>316</v>
      </c>
      <c r="B308" s="79" t="str">
        <f>Delivery!I66</f>
        <v>ReimaTec barefoot shoes, Tallustelu</v>
      </c>
      <c r="C308" s="79" t="str">
        <f>Delivery!H66</f>
        <v>3 Junior</v>
      </c>
      <c r="D308" s="79" t="str">
        <f>Delivery!J66</f>
        <v>5400137B</v>
      </c>
      <c r="E308" s="79" t="str">
        <f>Delivery!P65</f>
        <v>11.5</v>
      </c>
      <c r="F308" s="79">
        <f>+Delivery!P66</f>
        <v>0</v>
      </c>
    </row>
    <row r="309" spans="1:6">
      <c r="A309" t="s">
        <v>317</v>
      </c>
      <c r="B309" s="79" t="str">
        <f>Delivery!I66</f>
        <v>ReimaTec barefoot shoes, Tallustelu</v>
      </c>
      <c r="C309" s="79" t="str">
        <f>Delivery!H66</f>
        <v>3 Junior</v>
      </c>
      <c r="D309" s="79" t="str">
        <f>Delivery!J66</f>
        <v>5400137B</v>
      </c>
      <c r="E309" s="79" t="str">
        <f>Delivery!R65</f>
        <v>12/12.5</v>
      </c>
      <c r="F309" s="79">
        <f>+Delivery!R66</f>
        <v>0</v>
      </c>
    </row>
    <row r="310" spans="1:6">
      <c r="A310" t="s">
        <v>318</v>
      </c>
      <c r="B310" s="79" t="str">
        <f>Delivery!I66</f>
        <v>ReimaTec barefoot shoes, Tallustelu</v>
      </c>
      <c r="C310" s="79" t="str">
        <f>Delivery!H66</f>
        <v>3 Junior</v>
      </c>
      <c r="D310" s="79" t="str">
        <f>Delivery!J66</f>
        <v>5400137B</v>
      </c>
      <c r="E310" s="79" t="str">
        <f>Delivery!T65</f>
        <v>13/13.5</v>
      </c>
      <c r="F310" s="79">
        <f>+Delivery!T66</f>
        <v>0</v>
      </c>
    </row>
    <row r="311" spans="1:6">
      <c r="A311" t="s">
        <v>319</v>
      </c>
      <c r="B311" s="79" t="str">
        <f>Delivery!I66</f>
        <v>ReimaTec barefoot shoes, Tallustelu</v>
      </c>
      <c r="C311" s="79" t="str">
        <f>Delivery!H66</f>
        <v>3 Junior</v>
      </c>
      <c r="D311" s="79" t="str">
        <f>Delivery!J66</f>
        <v>5400137B</v>
      </c>
      <c r="E311" s="79" t="str">
        <f>Delivery!V65</f>
        <v>1</v>
      </c>
      <c r="F311" s="79">
        <f>+Delivery!V66</f>
        <v>0</v>
      </c>
    </row>
    <row r="312" spans="1:6">
      <c r="A312" t="s">
        <v>320</v>
      </c>
      <c r="B312" s="79" t="str">
        <f>Delivery!I66</f>
        <v>ReimaTec barefoot shoes, Tallustelu</v>
      </c>
      <c r="C312" s="79" t="str">
        <f>Delivery!H66</f>
        <v>3 Junior</v>
      </c>
      <c r="D312" s="79" t="str">
        <f>Delivery!J66</f>
        <v>5400137B</v>
      </c>
      <c r="E312" s="79" t="str">
        <f>Delivery!X65</f>
        <v>1.5/2</v>
      </c>
      <c r="F312" s="79">
        <f>+Delivery!X66</f>
        <v>0</v>
      </c>
    </row>
    <row r="313" spans="1:6">
      <c r="A313" t="s">
        <v>321</v>
      </c>
      <c r="B313" s="79" t="str">
        <f>Delivery!I66</f>
        <v>ReimaTec barefoot shoes, Tallustelu</v>
      </c>
      <c r="C313" s="79" t="str">
        <f>Delivery!H66</f>
        <v>3 Junior</v>
      </c>
      <c r="D313" s="79" t="str">
        <f>Delivery!J66</f>
        <v>5400137B</v>
      </c>
      <c r="E313" s="79" t="str">
        <f>Delivery!Z65</f>
        <v>2.5/3</v>
      </c>
      <c r="F313" s="79">
        <f>+Delivery!Z66</f>
        <v>0</v>
      </c>
    </row>
    <row r="314" spans="1:6">
      <c r="A314" t="s">
        <v>322</v>
      </c>
      <c r="B314" s="79" t="str">
        <f>Delivery!I66</f>
        <v>ReimaTec barefoot shoes, Tallustelu</v>
      </c>
      <c r="C314" s="79" t="str">
        <f>Delivery!H66</f>
        <v>3 Junior</v>
      </c>
      <c r="D314" s="79" t="str">
        <f>Delivery!J66</f>
        <v>5400137B</v>
      </c>
      <c r="E314" s="79" t="str">
        <f>Delivery!AB65</f>
        <v>3.5</v>
      </c>
      <c r="F314" s="79">
        <f>+Delivery!AB66</f>
        <v>0</v>
      </c>
    </row>
    <row r="315" spans="1:6">
      <c r="A315" t="s">
        <v>323</v>
      </c>
      <c r="B315" s="79" t="str">
        <f>Delivery!I66</f>
        <v>ReimaTec barefoot shoes, Tallustelu</v>
      </c>
      <c r="C315" s="79" t="str">
        <f>Delivery!H66</f>
        <v>3 Junior</v>
      </c>
      <c r="D315" s="79" t="str">
        <f>Delivery!J66</f>
        <v>5400137B</v>
      </c>
      <c r="E315" s="79" t="str">
        <f>Delivery!AD65</f>
        <v>4/4.5</v>
      </c>
      <c r="F315" s="79">
        <f>+Delivery!AD66</f>
        <v>0</v>
      </c>
    </row>
    <row r="316" spans="1:6">
      <c r="A316" t="s">
        <v>324</v>
      </c>
      <c r="B316" s="79" t="str">
        <f>Delivery!I66</f>
        <v>ReimaTec barefoot shoes, Tallustelu</v>
      </c>
      <c r="C316" s="79" t="str">
        <f>Delivery!H66</f>
        <v>3 Junior</v>
      </c>
      <c r="D316" s="79" t="str">
        <f>Delivery!J66</f>
        <v>5400137B</v>
      </c>
      <c r="E316" s="79" t="str">
        <f>Delivery!AF65</f>
        <v>5/5.5</v>
      </c>
      <c r="F316" s="79">
        <f>+Delivery!AF66</f>
        <v>0</v>
      </c>
    </row>
    <row r="317" spans="1:6">
      <c r="A317" t="s">
        <v>325</v>
      </c>
      <c r="B317" s="79" t="str">
        <f>Delivery!I66</f>
        <v>ReimaTec barefoot shoes, Tallustelu</v>
      </c>
      <c r="C317" s="79" t="str">
        <f>Delivery!H66</f>
        <v>3 Junior</v>
      </c>
      <c r="D317" s="79" t="str">
        <f>Delivery!J66</f>
        <v>5400137B</v>
      </c>
      <c r="E317" s="79" t="str">
        <f>Delivery!AH65</f>
        <v>6/6.5</v>
      </c>
      <c r="F317" s="79">
        <f>+Delivery!AH66</f>
        <v>0</v>
      </c>
    </row>
    <row r="318" spans="1:6">
      <c r="A318" t="s">
        <v>326</v>
      </c>
      <c r="B318" s="79" t="str">
        <f>Delivery!I68</f>
        <v>ReimaTec barefoot shoes, Tallustelu</v>
      </c>
      <c r="C318" s="79" t="str">
        <f>Delivery!H68</f>
        <v>3 Junior</v>
      </c>
      <c r="D318" s="79" t="str">
        <f>Delivery!J68</f>
        <v>5400137B</v>
      </c>
      <c r="E318" s="79" t="str">
        <f>Delivery!N67</f>
        <v>11</v>
      </c>
      <c r="F318" s="79">
        <f>+Delivery!N68</f>
        <v>0</v>
      </c>
    </row>
    <row r="319" spans="1:6">
      <c r="A319" t="s">
        <v>327</v>
      </c>
      <c r="B319" s="79" t="str">
        <f>Delivery!I68</f>
        <v>ReimaTec barefoot shoes, Tallustelu</v>
      </c>
      <c r="C319" s="79" t="str">
        <f>Delivery!H68</f>
        <v>3 Junior</v>
      </c>
      <c r="D319" s="79" t="str">
        <f>Delivery!J68</f>
        <v>5400137B</v>
      </c>
      <c r="E319" s="79" t="str">
        <f>Delivery!P67</f>
        <v>11.5</v>
      </c>
      <c r="F319" s="79">
        <f>+Delivery!P68</f>
        <v>0</v>
      </c>
    </row>
    <row r="320" spans="1:6">
      <c r="A320" t="s">
        <v>328</v>
      </c>
      <c r="B320" s="79" t="str">
        <f>Delivery!I68</f>
        <v>ReimaTec barefoot shoes, Tallustelu</v>
      </c>
      <c r="C320" s="79" t="str">
        <f>Delivery!H68</f>
        <v>3 Junior</v>
      </c>
      <c r="D320" s="79" t="str">
        <f>Delivery!J68</f>
        <v>5400137B</v>
      </c>
      <c r="E320" s="79" t="str">
        <f>Delivery!R67</f>
        <v>12/12.5</v>
      </c>
      <c r="F320" s="79">
        <f>+Delivery!R68</f>
        <v>0</v>
      </c>
    </row>
    <row r="321" spans="1:6">
      <c r="A321" t="s">
        <v>329</v>
      </c>
      <c r="B321" s="79" t="str">
        <f>Delivery!I68</f>
        <v>ReimaTec barefoot shoes, Tallustelu</v>
      </c>
      <c r="C321" s="79" t="str">
        <f>Delivery!H68</f>
        <v>3 Junior</v>
      </c>
      <c r="D321" s="79" t="str">
        <f>Delivery!J68</f>
        <v>5400137B</v>
      </c>
      <c r="E321" s="79" t="str">
        <f>Delivery!T67</f>
        <v>13/13.5</v>
      </c>
      <c r="F321" s="79">
        <f>+Delivery!T68</f>
        <v>0</v>
      </c>
    </row>
    <row r="322" spans="1:6">
      <c r="A322" t="s">
        <v>330</v>
      </c>
      <c r="B322" s="79" t="str">
        <f>Delivery!I68</f>
        <v>ReimaTec barefoot shoes, Tallustelu</v>
      </c>
      <c r="C322" s="79" t="str">
        <f>Delivery!H68</f>
        <v>3 Junior</v>
      </c>
      <c r="D322" s="79" t="str">
        <f>Delivery!J68</f>
        <v>5400137B</v>
      </c>
      <c r="E322" s="79" t="str">
        <f>Delivery!V67</f>
        <v>1</v>
      </c>
      <c r="F322" s="79">
        <f>+Delivery!V68</f>
        <v>0</v>
      </c>
    </row>
    <row r="323" spans="1:6">
      <c r="A323" t="s">
        <v>331</v>
      </c>
      <c r="B323" s="79" t="str">
        <f>Delivery!I68</f>
        <v>ReimaTec barefoot shoes, Tallustelu</v>
      </c>
      <c r="C323" s="79" t="str">
        <f>Delivery!H68</f>
        <v>3 Junior</v>
      </c>
      <c r="D323" s="79" t="str">
        <f>Delivery!J68</f>
        <v>5400137B</v>
      </c>
      <c r="E323" s="79" t="str">
        <f>Delivery!X67</f>
        <v>1.5/2</v>
      </c>
      <c r="F323" s="79">
        <f>+Delivery!X68</f>
        <v>0</v>
      </c>
    </row>
    <row r="324" spans="1:6">
      <c r="A324" t="s">
        <v>332</v>
      </c>
      <c r="B324" s="79" t="str">
        <f>Delivery!I68</f>
        <v>ReimaTec barefoot shoes, Tallustelu</v>
      </c>
      <c r="C324" s="79" t="str">
        <f>Delivery!H68</f>
        <v>3 Junior</v>
      </c>
      <c r="D324" s="79" t="str">
        <f>Delivery!J68</f>
        <v>5400137B</v>
      </c>
      <c r="E324" s="79" t="str">
        <f>Delivery!Z67</f>
        <v>2.5/3</v>
      </c>
      <c r="F324" s="79">
        <f>+Delivery!Z68</f>
        <v>0</v>
      </c>
    </row>
    <row r="325" spans="1:6">
      <c r="A325" t="s">
        <v>333</v>
      </c>
      <c r="B325" s="79" t="str">
        <f>Delivery!I68</f>
        <v>ReimaTec barefoot shoes, Tallustelu</v>
      </c>
      <c r="C325" s="79" t="str">
        <f>Delivery!H68</f>
        <v>3 Junior</v>
      </c>
      <c r="D325" s="79" t="str">
        <f>Delivery!J68</f>
        <v>5400137B</v>
      </c>
      <c r="E325" s="79" t="str">
        <f>Delivery!AB67</f>
        <v>3.5</v>
      </c>
      <c r="F325" s="79">
        <f>+Delivery!AB68</f>
        <v>0</v>
      </c>
    </row>
    <row r="326" spans="1:6">
      <c r="A326" t="s">
        <v>334</v>
      </c>
      <c r="B326" s="79" t="str">
        <f>Delivery!I68</f>
        <v>ReimaTec barefoot shoes, Tallustelu</v>
      </c>
      <c r="C326" s="79" t="str">
        <f>Delivery!H68</f>
        <v>3 Junior</v>
      </c>
      <c r="D326" s="79" t="str">
        <f>Delivery!J68</f>
        <v>5400137B</v>
      </c>
      <c r="E326" s="79" t="str">
        <f>Delivery!AD67</f>
        <v>4/4.5</v>
      </c>
      <c r="F326" s="79">
        <f>+Delivery!AD68</f>
        <v>0</v>
      </c>
    </row>
    <row r="327" spans="1:6">
      <c r="A327" t="s">
        <v>335</v>
      </c>
      <c r="B327" s="79" t="str">
        <f>Delivery!I68</f>
        <v>ReimaTec barefoot shoes, Tallustelu</v>
      </c>
      <c r="C327" s="79" t="str">
        <f>Delivery!H68</f>
        <v>3 Junior</v>
      </c>
      <c r="D327" s="79" t="str">
        <f>Delivery!J68</f>
        <v>5400137B</v>
      </c>
      <c r="E327" s="79" t="str">
        <f>Delivery!AF67</f>
        <v>5/5.5</v>
      </c>
      <c r="F327" s="79">
        <f>+Delivery!AF68</f>
        <v>0</v>
      </c>
    </row>
    <row r="328" spans="1:6">
      <c r="A328" t="s">
        <v>336</v>
      </c>
      <c r="B328" s="79" t="str">
        <f>Delivery!I68</f>
        <v>ReimaTec barefoot shoes, Tallustelu</v>
      </c>
      <c r="C328" s="79" t="str">
        <f>Delivery!H68</f>
        <v>3 Junior</v>
      </c>
      <c r="D328" s="79" t="str">
        <f>Delivery!J68</f>
        <v>5400137B</v>
      </c>
      <c r="E328" s="79" t="str">
        <f>Delivery!AH67</f>
        <v>6/6.5</v>
      </c>
      <c r="F328" s="79">
        <f>+Delivery!AH68</f>
        <v>0</v>
      </c>
    </row>
    <row r="329" spans="1:6">
      <c r="A329" t="s">
        <v>337</v>
      </c>
      <c r="B329" s="79" t="str">
        <f>Delivery!I70</f>
        <v>ReimaTec barefoot shoes, Tepastelu</v>
      </c>
      <c r="C329" s="79" t="str">
        <f>Delivery!H70</f>
        <v>1 Toddler</v>
      </c>
      <c r="D329" s="79" t="str">
        <f>Delivery!J70</f>
        <v>5400141A</v>
      </c>
      <c r="E329" s="79" t="str">
        <f>Delivery!N69</f>
        <v>6/6.5</v>
      </c>
      <c r="F329" s="79">
        <f>+Delivery!N70</f>
        <v>0</v>
      </c>
    </row>
    <row r="330" spans="1:6">
      <c r="A330" t="s">
        <v>338</v>
      </c>
      <c r="B330" s="79" t="str">
        <f>Delivery!I70</f>
        <v>ReimaTec barefoot shoes, Tepastelu</v>
      </c>
      <c r="C330" s="79" t="str">
        <f>Delivery!H70</f>
        <v>1 Toddler</v>
      </c>
      <c r="D330" s="79" t="str">
        <f>Delivery!J70</f>
        <v>5400141A</v>
      </c>
      <c r="E330" s="79" t="str">
        <f>Delivery!P69</f>
        <v>7</v>
      </c>
      <c r="F330" s="79">
        <f>+Delivery!P70</f>
        <v>0</v>
      </c>
    </row>
    <row r="331" spans="1:6">
      <c r="A331" t="s">
        <v>339</v>
      </c>
      <c r="B331" s="79" t="str">
        <f>Delivery!I70</f>
        <v>ReimaTec barefoot shoes, Tepastelu</v>
      </c>
      <c r="C331" s="79" t="str">
        <f>Delivery!H70</f>
        <v>1 Toddler</v>
      </c>
      <c r="D331" s="79" t="str">
        <f>Delivery!J70</f>
        <v>5400141A</v>
      </c>
      <c r="E331" s="79" t="str">
        <f>Delivery!R69</f>
        <v>7.5/8</v>
      </c>
      <c r="F331" s="79">
        <f>+Delivery!R70</f>
        <v>0</v>
      </c>
    </row>
    <row r="332" spans="1:6">
      <c r="A332" t="s">
        <v>340</v>
      </c>
      <c r="B332" s="79" t="str">
        <f>Delivery!I70</f>
        <v>ReimaTec barefoot shoes, Tepastelu</v>
      </c>
      <c r="C332" s="79" t="str">
        <f>Delivery!H70</f>
        <v>1 Toddler</v>
      </c>
      <c r="D332" s="79" t="str">
        <f>Delivery!J70</f>
        <v>5400141A</v>
      </c>
      <c r="E332" s="79" t="str">
        <f>Delivery!T69</f>
        <v>8.5/9</v>
      </c>
      <c r="F332" s="79">
        <f>+Delivery!T70</f>
        <v>0</v>
      </c>
    </row>
    <row r="333" spans="1:6">
      <c r="A333" t="s">
        <v>341</v>
      </c>
      <c r="B333" s="79" t="str">
        <f>Delivery!I70</f>
        <v>ReimaTec barefoot shoes, Tepastelu</v>
      </c>
      <c r="C333" s="79" t="str">
        <f>Delivery!H70</f>
        <v>1 Toddler</v>
      </c>
      <c r="D333" s="79" t="str">
        <f>Delivery!J70</f>
        <v>5400141A</v>
      </c>
      <c r="E333" s="79" t="str">
        <f>Delivery!V69</f>
        <v>9.5</v>
      </c>
      <c r="F333" s="79">
        <f>+Delivery!V70</f>
        <v>0</v>
      </c>
    </row>
    <row r="334" spans="1:6">
      <c r="A334" t="s">
        <v>342</v>
      </c>
      <c r="B334" s="79" t="str">
        <f>Delivery!I70</f>
        <v>ReimaTec barefoot shoes, Tepastelu</v>
      </c>
      <c r="C334" s="79" t="str">
        <f>Delivery!H70</f>
        <v>1 Toddler</v>
      </c>
      <c r="D334" s="79" t="str">
        <f>Delivery!J70</f>
        <v>5400141A</v>
      </c>
      <c r="E334" s="79" t="str">
        <f>Delivery!X69</f>
        <v>10/10.5</v>
      </c>
      <c r="F334" s="79">
        <f>+Delivery!X70</f>
        <v>0</v>
      </c>
    </row>
    <row r="335" spans="1:6">
      <c r="A335" t="s">
        <v>343</v>
      </c>
      <c r="B335" s="79" t="str">
        <f>Delivery!I70</f>
        <v>ReimaTec barefoot shoes, Tepastelu</v>
      </c>
      <c r="C335" s="79" t="str">
        <f>Delivery!H70</f>
        <v>1 Toddler</v>
      </c>
      <c r="D335" s="79" t="str">
        <f>Delivery!J70</f>
        <v>5400141A</v>
      </c>
      <c r="E335" s="79" t="str">
        <f>Delivery!Z69</f>
        <v>11</v>
      </c>
      <c r="F335" s="79">
        <f>+Delivery!Z70</f>
        <v>0</v>
      </c>
    </row>
    <row r="336" spans="1:6">
      <c r="A336" t="s">
        <v>344</v>
      </c>
      <c r="B336" s="79" t="str">
        <f>Delivery!I72</f>
        <v>ReimaTec barefoot shoes, Tepastelu</v>
      </c>
      <c r="C336" s="79" t="str">
        <f>Delivery!H72</f>
        <v>1 Toddler</v>
      </c>
      <c r="D336" s="79" t="str">
        <f>Delivery!J72</f>
        <v>5400141A</v>
      </c>
      <c r="E336" s="79" t="str">
        <f>Delivery!N71</f>
        <v>6/6.5</v>
      </c>
      <c r="F336" s="79">
        <f>+Delivery!N72</f>
        <v>0</v>
      </c>
    </row>
    <row r="337" spans="1:6">
      <c r="A337" t="s">
        <v>345</v>
      </c>
      <c r="B337" s="79" t="str">
        <f>Delivery!I72</f>
        <v>ReimaTec barefoot shoes, Tepastelu</v>
      </c>
      <c r="C337" s="79" t="str">
        <f>Delivery!H72</f>
        <v>1 Toddler</v>
      </c>
      <c r="D337" s="79" t="str">
        <f>Delivery!J72</f>
        <v>5400141A</v>
      </c>
      <c r="E337" s="79" t="str">
        <f>Delivery!P71</f>
        <v>7</v>
      </c>
      <c r="F337" s="79">
        <f>+Delivery!P72</f>
        <v>0</v>
      </c>
    </row>
    <row r="338" spans="1:6">
      <c r="A338" t="s">
        <v>346</v>
      </c>
      <c r="B338" s="79" t="str">
        <f>Delivery!I72</f>
        <v>ReimaTec barefoot shoes, Tepastelu</v>
      </c>
      <c r="C338" s="79" t="str">
        <f>Delivery!H72</f>
        <v>1 Toddler</v>
      </c>
      <c r="D338" s="79" t="str">
        <f>Delivery!J72</f>
        <v>5400141A</v>
      </c>
      <c r="E338" s="79" t="str">
        <f>Delivery!R71</f>
        <v>7.5/8</v>
      </c>
      <c r="F338" s="79">
        <f>+Delivery!R72</f>
        <v>0</v>
      </c>
    </row>
    <row r="339" spans="1:6">
      <c r="A339" t="s">
        <v>347</v>
      </c>
      <c r="B339" s="79" t="str">
        <f>Delivery!I72</f>
        <v>ReimaTec barefoot shoes, Tepastelu</v>
      </c>
      <c r="C339" s="79" t="str">
        <f>Delivery!H72</f>
        <v>1 Toddler</v>
      </c>
      <c r="D339" s="79" t="str">
        <f>Delivery!J72</f>
        <v>5400141A</v>
      </c>
      <c r="E339" s="79" t="str">
        <f>Delivery!T71</f>
        <v>8.5/9</v>
      </c>
      <c r="F339" s="79">
        <f>+Delivery!T72</f>
        <v>0</v>
      </c>
    </row>
    <row r="340" spans="1:6">
      <c r="A340" t="s">
        <v>348</v>
      </c>
      <c r="B340" s="79" t="str">
        <f>Delivery!I72</f>
        <v>ReimaTec barefoot shoes, Tepastelu</v>
      </c>
      <c r="C340" s="79" t="str">
        <f>Delivery!H72</f>
        <v>1 Toddler</v>
      </c>
      <c r="D340" s="79" t="str">
        <f>Delivery!J72</f>
        <v>5400141A</v>
      </c>
      <c r="E340" s="79" t="str">
        <f>Delivery!V71</f>
        <v>9.5</v>
      </c>
      <c r="F340" s="79">
        <f>+Delivery!V72</f>
        <v>0</v>
      </c>
    </row>
    <row r="341" spans="1:6">
      <c r="A341" t="s">
        <v>349</v>
      </c>
      <c r="B341" s="79" t="str">
        <f>Delivery!I72</f>
        <v>ReimaTec barefoot shoes, Tepastelu</v>
      </c>
      <c r="C341" s="79" t="str">
        <f>Delivery!H72</f>
        <v>1 Toddler</v>
      </c>
      <c r="D341" s="79" t="str">
        <f>Delivery!J72</f>
        <v>5400141A</v>
      </c>
      <c r="E341" s="79" t="str">
        <f>Delivery!X71</f>
        <v>10/10.5</v>
      </c>
      <c r="F341" s="79">
        <f>+Delivery!X72</f>
        <v>0</v>
      </c>
    </row>
    <row r="342" spans="1:6">
      <c r="A342" t="s">
        <v>350</v>
      </c>
      <c r="B342" s="79" t="str">
        <f>Delivery!I72</f>
        <v>ReimaTec barefoot shoes, Tepastelu</v>
      </c>
      <c r="C342" s="79" t="str">
        <f>Delivery!H72</f>
        <v>1 Toddler</v>
      </c>
      <c r="D342" s="79" t="str">
        <f>Delivery!J72</f>
        <v>5400141A</v>
      </c>
      <c r="E342" s="79" t="str">
        <f>Delivery!Z71</f>
        <v>11</v>
      </c>
      <c r="F342" s="79">
        <f>+Delivery!Z72</f>
        <v>0</v>
      </c>
    </row>
    <row r="343" spans="1:6">
      <c r="A343" t="s">
        <v>351</v>
      </c>
      <c r="B343" s="79" t="str">
        <f>Delivery!I74</f>
        <v>ReimaTec barefoot shoes, Tepastelu</v>
      </c>
      <c r="C343" s="79" t="str">
        <f>Delivery!H74</f>
        <v>1 Toddler</v>
      </c>
      <c r="D343" s="79" t="str">
        <f>Delivery!J74</f>
        <v>5400141A</v>
      </c>
      <c r="E343" s="79" t="str">
        <f>Delivery!N73</f>
        <v>6/6.5</v>
      </c>
      <c r="F343" s="79">
        <f>+Delivery!N74</f>
        <v>0</v>
      </c>
    </row>
    <row r="344" spans="1:6">
      <c r="A344" t="s">
        <v>352</v>
      </c>
      <c r="B344" s="79" t="str">
        <f>Delivery!I74</f>
        <v>ReimaTec barefoot shoes, Tepastelu</v>
      </c>
      <c r="C344" s="79" t="str">
        <f>Delivery!H74</f>
        <v>1 Toddler</v>
      </c>
      <c r="D344" s="79" t="str">
        <f>Delivery!J74</f>
        <v>5400141A</v>
      </c>
      <c r="E344" s="79" t="str">
        <f>Delivery!P73</f>
        <v>7</v>
      </c>
      <c r="F344" s="79">
        <f>+Delivery!P74</f>
        <v>0</v>
      </c>
    </row>
    <row r="345" spans="1:6">
      <c r="A345" t="s">
        <v>353</v>
      </c>
      <c r="B345" s="79" t="str">
        <f>Delivery!I74</f>
        <v>ReimaTec barefoot shoes, Tepastelu</v>
      </c>
      <c r="C345" s="79" t="str">
        <f>Delivery!H74</f>
        <v>1 Toddler</v>
      </c>
      <c r="D345" s="79" t="str">
        <f>Delivery!J74</f>
        <v>5400141A</v>
      </c>
      <c r="E345" s="79" t="str">
        <f>Delivery!R73</f>
        <v>7.5/8</v>
      </c>
      <c r="F345" s="79">
        <f>+Delivery!R74</f>
        <v>0</v>
      </c>
    </row>
    <row r="346" spans="1:6">
      <c r="A346" t="s">
        <v>354</v>
      </c>
      <c r="B346" s="79" t="str">
        <f>Delivery!I74</f>
        <v>ReimaTec barefoot shoes, Tepastelu</v>
      </c>
      <c r="C346" s="79" t="str">
        <f>Delivery!H74</f>
        <v>1 Toddler</v>
      </c>
      <c r="D346" s="79" t="str">
        <f>Delivery!J74</f>
        <v>5400141A</v>
      </c>
      <c r="E346" s="79" t="str">
        <f>Delivery!T73</f>
        <v>8.5/9</v>
      </c>
      <c r="F346" s="79">
        <f>+Delivery!T74</f>
        <v>0</v>
      </c>
    </row>
    <row r="347" spans="1:6">
      <c r="A347" t="s">
        <v>355</v>
      </c>
      <c r="B347" s="79" t="str">
        <f>Delivery!I74</f>
        <v>ReimaTec barefoot shoes, Tepastelu</v>
      </c>
      <c r="C347" s="79" t="str">
        <f>Delivery!H74</f>
        <v>1 Toddler</v>
      </c>
      <c r="D347" s="79" t="str">
        <f>Delivery!J74</f>
        <v>5400141A</v>
      </c>
      <c r="E347" s="79" t="str">
        <f>Delivery!V73</f>
        <v>9.5</v>
      </c>
      <c r="F347" s="79">
        <f>+Delivery!V74</f>
        <v>0</v>
      </c>
    </row>
    <row r="348" spans="1:6">
      <c r="A348" t="s">
        <v>356</v>
      </c>
      <c r="B348" s="79" t="str">
        <f>Delivery!I74</f>
        <v>ReimaTec barefoot shoes, Tepastelu</v>
      </c>
      <c r="C348" s="79" t="str">
        <f>Delivery!H74</f>
        <v>1 Toddler</v>
      </c>
      <c r="D348" s="79" t="str">
        <f>Delivery!J74</f>
        <v>5400141A</v>
      </c>
      <c r="E348" s="79" t="str">
        <f>Delivery!X73</f>
        <v>10/10.5</v>
      </c>
      <c r="F348" s="79">
        <f>+Delivery!X74</f>
        <v>0</v>
      </c>
    </row>
    <row r="349" spans="1:6">
      <c r="A349" t="s">
        <v>357</v>
      </c>
      <c r="B349" s="79" t="str">
        <f>Delivery!I74</f>
        <v>ReimaTec barefoot shoes, Tepastelu</v>
      </c>
      <c r="C349" s="79" t="str">
        <f>Delivery!H74</f>
        <v>1 Toddler</v>
      </c>
      <c r="D349" s="79" t="str">
        <f>Delivery!J74</f>
        <v>5400141A</v>
      </c>
      <c r="E349" s="79" t="str">
        <f>Delivery!Z73</f>
        <v>11</v>
      </c>
      <c r="F349" s="79">
        <f>+Delivery!Z74</f>
        <v>0</v>
      </c>
    </row>
    <row r="350" spans="1:6">
      <c r="A350" t="s">
        <v>358</v>
      </c>
      <c r="B350" s="79" t="str">
        <f>Delivery!I76</f>
        <v>ReimaTec barefoot shoes, Viikari</v>
      </c>
      <c r="C350" s="79" t="str">
        <f>Delivery!H76</f>
        <v>2 Kids</v>
      </c>
      <c r="D350" s="79" t="str">
        <f>Delivery!J76</f>
        <v>5400159A</v>
      </c>
      <c r="E350" s="79" t="str">
        <f>Delivery!N75</f>
        <v>6/6.5</v>
      </c>
      <c r="F350" s="79">
        <f>+Delivery!N76</f>
        <v>0</v>
      </c>
    </row>
    <row r="351" spans="1:6">
      <c r="A351" t="s">
        <v>359</v>
      </c>
      <c r="B351" s="79" t="str">
        <f>Delivery!I76</f>
        <v>ReimaTec barefoot shoes, Viikari</v>
      </c>
      <c r="C351" s="79" t="str">
        <f>Delivery!H76</f>
        <v>2 Kids</v>
      </c>
      <c r="D351" s="79" t="str">
        <f>Delivery!J76</f>
        <v>5400159A</v>
      </c>
      <c r="E351" s="79" t="str">
        <f>Delivery!P75</f>
        <v>7</v>
      </c>
      <c r="F351" s="79">
        <f>+Delivery!P76</f>
        <v>0</v>
      </c>
    </row>
    <row r="352" spans="1:6">
      <c r="A352" t="s">
        <v>360</v>
      </c>
      <c r="B352" s="79" t="str">
        <f>Delivery!I76</f>
        <v>ReimaTec barefoot shoes, Viikari</v>
      </c>
      <c r="C352" s="79" t="str">
        <f>Delivery!H76</f>
        <v>2 Kids</v>
      </c>
      <c r="D352" s="79" t="str">
        <f>Delivery!J76</f>
        <v>5400159A</v>
      </c>
      <c r="E352" s="79" t="str">
        <f>Delivery!R75</f>
        <v>7.5/8</v>
      </c>
      <c r="F352" s="79">
        <f>+Delivery!R76</f>
        <v>0</v>
      </c>
    </row>
    <row r="353" spans="1:6">
      <c r="A353" t="s">
        <v>361</v>
      </c>
      <c r="B353" s="79" t="str">
        <f>Delivery!I76</f>
        <v>ReimaTec barefoot shoes, Viikari</v>
      </c>
      <c r="C353" s="79" t="str">
        <f>Delivery!H76</f>
        <v>2 Kids</v>
      </c>
      <c r="D353" s="79" t="str">
        <f>Delivery!J76</f>
        <v>5400159A</v>
      </c>
      <c r="E353" s="79" t="str">
        <f>Delivery!T75</f>
        <v>8.5/9</v>
      </c>
      <c r="F353" s="79">
        <f>+Delivery!T76</f>
        <v>0</v>
      </c>
    </row>
    <row r="354" spans="1:6">
      <c r="A354" t="s">
        <v>362</v>
      </c>
      <c r="B354" s="79" t="str">
        <f>Delivery!I76</f>
        <v>ReimaTec barefoot shoes, Viikari</v>
      </c>
      <c r="C354" s="79" t="str">
        <f>Delivery!H76</f>
        <v>2 Kids</v>
      </c>
      <c r="D354" s="79" t="str">
        <f>Delivery!J76</f>
        <v>5400159A</v>
      </c>
      <c r="E354" s="79" t="str">
        <f>Delivery!V75</f>
        <v>9.5</v>
      </c>
      <c r="F354" s="79">
        <f>+Delivery!V76</f>
        <v>0</v>
      </c>
    </row>
    <row r="355" spans="1:6">
      <c r="A355" t="s">
        <v>363</v>
      </c>
      <c r="B355" s="79" t="str">
        <f>Delivery!I76</f>
        <v>ReimaTec barefoot shoes, Viikari</v>
      </c>
      <c r="C355" s="79" t="str">
        <f>Delivery!H76</f>
        <v>2 Kids</v>
      </c>
      <c r="D355" s="79" t="str">
        <f>Delivery!J76</f>
        <v>5400159A</v>
      </c>
      <c r="E355" s="79" t="str">
        <f>Delivery!X75</f>
        <v>10/10.5</v>
      </c>
      <c r="F355" s="79">
        <f>+Delivery!X76</f>
        <v>0</v>
      </c>
    </row>
    <row r="356" spans="1:6">
      <c r="A356" t="s">
        <v>364</v>
      </c>
      <c r="B356" s="79" t="str">
        <f>Delivery!I76</f>
        <v>ReimaTec barefoot shoes, Viikari</v>
      </c>
      <c r="C356" s="79" t="str">
        <f>Delivery!H76</f>
        <v>2 Kids</v>
      </c>
      <c r="D356" s="79" t="str">
        <f>Delivery!J76</f>
        <v>5400159A</v>
      </c>
      <c r="E356" s="79" t="str">
        <f>Delivery!Z75</f>
        <v>11</v>
      </c>
      <c r="F356" s="79">
        <f>+Delivery!Z76</f>
        <v>0</v>
      </c>
    </row>
    <row r="357" spans="1:6">
      <c r="A357" t="s">
        <v>365</v>
      </c>
      <c r="B357" s="79" t="str">
        <f>Delivery!I76</f>
        <v>ReimaTec barefoot shoes, Viikari</v>
      </c>
      <c r="C357" s="79" t="str">
        <f>Delivery!H76</f>
        <v>2 Kids</v>
      </c>
      <c r="D357" s="79" t="str">
        <f>Delivery!J76</f>
        <v>5400159A</v>
      </c>
      <c r="E357" s="79" t="str">
        <f>Delivery!AB75</f>
        <v>11.5</v>
      </c>
      <c r="F357" s="79">
        <f>+Delivery!AB76</f>
        <v>0</v>
      </c>
    </row>
    <row r="358" spans="1:6">
      <c r="A358" t="s">
        <v>366</v>
      </c>
      <c r="B358" s="79" t="str">
        <f>Delivery!I76</f>
        <v>ReimaTec barefoot shoes, Viikari</v>
      </c>
      <c r="C358" s="79" t="str">
        <f>Delivery!H76</f>
        <v>2 Kids</v>
      </c>
      <c r="D358" s="79" t="str">
        <f>Delivery!J76</f>
        <v>5400159A</v>
      </c>
      <c r="E358" s="79" t="str">
        <f>Delivery!AD75</f>
        <v>12/12.5</v>
      </c>
      <c r="F358" s="79">
        <f>+Delivery!AD76</f>
        <v>0</v>
      </c>
    </row>
    <row r="359" spans="1:6">
      <c r="A359" t="s">
        <v>367</v>
      </c>
      <c r="B359" s="79" t="str">
        <f>Delivery!I76</f>
        <v>ReimaTec barefoot shoes, Viikari</v>
      </c>
      <c r="C359" s="79" t="str">
        <f>Delivery!H76</f>
        <v>2 Kids</v>
      </c>
      <c r="D359" s="79" t="str">
        <f>Delivery!J76</f>
        <v>5400159A</v>
      </c>
      <c r="E359" s="79" t="str">
        <f>Delivery!AF75</f>
        <v>13/13.5</v>
      </c>
      <c r="F359" s="79">
        <f>+Delivery!AF76</f>
        <v>0</v>
      </c>
    </row>
    <row r="360" spans="1:6">
      <c r="A360" t="s">
        <v>368</v>
      </c>
      <c r="B360" s="79" t="str">
        <f>Delivery!I78</f>
        <v>ReimaTec barefoot shoes, Viikari</v>
      </c>
      <c r="C360" s="79" t="str">
        <f>Delivery!H78</f>
        <v>2 Kids</v>
      </c>
      <c r="D360" s="79" t="str">
        <f>Delivery!J78</f>
        <v>5400159A</v>
      </c>
      <c r="E360" s="79" t="str">
        <f>Delivery!N77</f>
        <v>6/6.5</v>
      </c>
      <c r="F360" s="79">
        <f>+Delivery!N78</f>
        <v>0</v>
      </c>
    </row>
    <row r="361" spans="1:6">
      <c r="A361" t="s">
        <v>369</v>
      </c>
      <c r="B361" s="79" t="str">
        <f>Delivery!I78</f>
        <v>ReimaTec barefoot shoes, Viikari</v>
      </c>
      <c r="C361" s="79" t="str">
        <f>Delivery!H78</f>
        <v>2 Kids</v>
      </c>
      <c r="D361" s="79" t="str">
        <f>Delivery!J78</f>
        <v>5400159A</v>
      </c>
      <c r="E361" s="79" t="str">
        <f>Delivery!P77</f>
        <v>7</v>
      </c>
      <c r="F361" s="79">
        <f>+Delivery!P78</f>
        <v>0</v>
      </c>
    </row>
    <row r="362" spans="1:6">
      <c r="A362" t="s">
        <v>370</v>
      </c>
      <c r="B362" s="79" t="str">
        <f>Delivery!I78</f>
        <v>ReimaTec barefoot shoes, Viikari</v>
      </c>
      <c r="C362" s="79" t="str">
        <f>Delivery!H78</f>
        <v>2 Kids</v>
      </c>
      <c r="D362" s="79" t="str">
        <f>Delivery!J78</f>
        <v>5400159A</v>
      </c>
      <c r="E362" s="79" t="str">
        <f>Delivery!R77</f>
        <v>7.5/8</v>
      </c>
      <c r="F362" s="79">
        <f>+Delivery!R78</f>
        <v>0</v>
      </c>
    </row>
    <row r="363" spans="1:6">
      <c r="A363" t="s">
        <v>371</v>
      </c>
      <c r="B363" s="79" t="str">
        <f>Delivery!I78</f>
        <v>ReimaTec barefoot shoes, Viikari</v>
      </c>
      <c r="C363" s="79" t="str">
        <f>Delivery!H78</f>
        <v>2 Kids</v>
      </c>
      <c r="D363" s="79" t="str">
        <f>Delivery!J78</f>
        <v>5400159A</v>
      </c>
      <c r="E363" s="79" t="str">
        <f>Delivery!T77</f>
        <v>8.5/9</v>
      </c>
      <c r="F363" s="79" t="str">
        <f>+Delivery!T78</f>
        <v/>
      </c>
    </row>
    <row r="364" spans="1:6">
      <c r="A364" t="s">
        <v>372</v>
      </c>
      <c r="B364" s="79" t="str">
        <f>Delivery!I78</f>
        <v>ReimaTec barefoot shoes, Viikari</v>
      </c>
      <c r="C364" s="79" t="str">
        <f>Delivery!H78</f>
        <v>2 Kids</v>
      </c>
      <c r="D364" s="79" t="str">
        <f>Delivery!J78</f>
        <v>5400159A</v>
      </c>
      <c r="E364" s="79" t="str">
        <f>Delivery!V77</f>
        <v>9.5</v>
      </c>
      <c r="F364" s="79" t="str">
        <f>+Delivery!V78</f>
        <v/>
      </c>
    </row>
    <row r="365" spans="1:6">
      <c r="A365" t="s">
        <v>373</v>
      </c>
      <c r="B365" s="79" t="str">
        <f>Delivery!I78</f>
        <v>ReimaTec barefoot shoes, Viikari</v>
      </c>
      <c r="C365" s="79" t="str">
        <f>Delivery!H78</f>
        <v>2 Kids</v>
      </c>
      <c r="D365" s="79" t="str">
        <f>Delivery!J78</f>
        <v>5400159A</v>
      </c>
      <c r="E365" s="79" t="str">
        <f>Delivery!X77</f>
        <v>10/10.5</v>
      </c>
      <c r="F365" s="79" t="str">
        <f>+Delivery!X78</f>
        <v/>
      </c>
    </row>
    <row r="366" spans="1:6">
      <c r="A366" t="s">
        <v>374</v>
      </c>
      <c r="B366" s="79" t="str">
        <f>Delivery!I78</f>
        <v>ReimaTec barefoot shoes, Viikari</v>
      </c>
      <c r="C366" s="79" t="str">
        <f>Delivery!H78</f>
        <v>2 Kids</v>
      </c>
      <c r="D366" s="79" t="str">
        <f>Delivery!J78</f>
        <v>5400159A</v>
      </c>
      <c r="E366" s="79" t="str">
        <f>Delivery!Z77</f>
        <v>11</v>
      </c>
      <c r="F366" s="79">
        <f>+Delivery!Z78</f>
        <v>0</v>
      </c>
    </row>
    <row r="367" spans="1:6">
      <c r="A367" t="s">
        <v>375</v>
      </c>
      <c r="B367" s="79" t="str">
        <f>Delivery!I78</f>
        <v>ReimaTec barefoot shoes, Viikari</v>
      </c>
      <c r="C367" s="79" t="str">
        <f>Delivery!H78</f>
        <v>2 Kids</v>
      </c>
      <c r="D367" s="79" t="str">
        <f>Delivery!J78</f>
        <v>5400159A</v>
      </c>
      <c r="E367" s="79" t="str">
        <f>Delivery!AB77</f>
        <v>11.5</v>
      </c>
      <c r="F367" s="79">
        <f>+Delivery!AB78</f>
        <v>0</v>
      </c>
    </row>
    <row r="368" spans="1:6">
      <c r="A368" t="s">
        <v>376</v>
      </c>
      <c r="B368" s="79" t="str">
        <f>Delivery!I78</f>
        <v>ReimaTec barefoot shoes, Viikari</v>
      </c>
      <c r="C368" s="79" t="str">
        <f>Delivery!H78</f>
        <v>2 Kids</v>
      </c>
      <c r="D368" s="79" t="str">
        <f>Delivery!J78</f>
        <v>5400159A</v>
      </c>
      <c r="E368" s="79" t="str">
        <f>Delivery!AD77</f>
        <v>12/12.5</v>
      </c>
      <c r="F368" s="79">
        <f>+Delivery!AD78</f>
        <v>0</v>
      </c>
    </row>
    <row r="369" spans="1:6">
      <c r="A369" t="s">
        <v>377</v>
      </c>
      <c r="B369" s="79" t="str">
        <f>Delivery!I78</f>
        <v>ReimaTec barefoot shoes, Viikari</v>
      </c>
      <c r="C369" s="79" t="str">
        <f>Delivery!H78</f>
        <v>2 Kids</v>
      </c>
      <c r="D369" s="79" t="str">
        <f>Delivery!J78</f>
        <v>5400159A</v>
      </c>
      <c r="E369" s="79" t="str">
        <f>Delivery!AF77</f>
        <v>13/13.5</v>
      </c>
      <c r="F369" s="79">
        <f>+Delivery!AF78</f>
        <v>0</v>
      </c>
    </row>
    <row r="370" spans="1:6">
      <c r="A370" t="s">
        <v>378</v>
      </c>
      <c r="B370" s="79" t="str">
        <f>Delivery!I80</f>
        <v>ReimaTec shoes, Hallava Quicklock</v>
      </c>
      <c r="C370" s="79" t="str">
        <f>Delivery!H80</f>
        <v>3 Junior</v>
      </c>
      <c r="D370" s="79" t="str">
        <f>Delivery!J80</f>
        <v>5400164A</v>
      </c>
      <c r="E370" s="79" t="str">
        <f>Delivery!N79</f>
        <v>11</v>
      </c>
      <c r="F370" s="79">
        <f>+Delivery!N80</f>
        <v>0</v>
      </c>
    </row>
    <row r="371" spans="1:6">
      <c r="A371" t="s">
        <v>379</v>
      </c>
      <c r="B371" s="79" t="str">
        <f>Delivery!I80</f>
        <v>ReimaTec shoes, Hallava Quicklock</v>
      </c>
      <c r="C371" s="79" t="str">
        <f>Delivery!H80</f>
        <v>3 Junior</v>
      </c>
      <c r="D371" s="79" t="str">
        <f>Delivery!J80</f>
        <v>5400164A</v>
      </c>
      <c r="E371" s="79" t="str">
        <f>Delivery!P79</f>
        <v>11.5</v>
      </c>
      <c r="F371" s="79">
        <f>+Delivery!P80</f>
        <v>0</v>
      </c>
    </row>
    <row r="372" spans="1:6">
      <c r="A372" t="s">
        <v>380</v>
      </c>
      <c r="B372" s="79" t="str">
        <f>Delivery!I80</f>
        <v>ReimaTec shoes, Hallava Quicklock</v>
      </c>
      <c r="C372" s="79" t="str">
        <f>Delivery!H80</f>
        <v>3 Junior</v>
      </c>
      <c r="D372" s="79" t="str">
        <f>Delivery!J80</f>
        <v>5400164A</v>
      </c>
      <c r="E372" s="79" t="str">
        <f>Delivery!R79</f>
        <v>12/12.5</v>
      </c>
      <c r="F372" s="79">
        <f>+Delivery!R80</f>
        <v>0</v>
      </c>
    </row>
    <row r="373" spans="1:6">
      <c r="A373" t="s">
        <v>381</v>
      </c>
      <c r="B373" s="79" t="str">
        <f>Delivery!I80</f>
        <v>ReimaTec shoes, Hallava Quicklock</v>
      </c>
      <c r="C373" s="79" t="str">
        <f>Delivery!H80</f>
        <v>3 Junior</v>
      </c>
      <c r="D373" s="79" t="str">
        <f>Delivery!J80</f>
        <v>5400164A</v>
      </c>
      <c r="E373" s="79" t="str">
        <f>Delivery!T79</f>
        <v>13/13.5</v>
      </c>
      <c r="F373" s="79">
        <f>+Delivery!T80</f>
        <v>0</v>
      </c>
    </row>
    <row r="374" spans="1:6">
      <c r="A374" t="s">
        <v>382</v>
      </c>
      <c r="B374" s="79" t="str">
        <f>Delivery!I80</f>
        <v>ReimaTec shoes, Hallava Quicklock</v>
      </c>
      <c r="C374" s="79" t="str">
        <f>Delivery!H80</f>
        <v>3 Junior</v>
      </c>
      <c r="D374" s="79" t="str">
        <f>Delivery!J80</f>
        <v>5400164A</v>
      </c>
      <c r="E374" s="79" t="str">
        <f>Delivery!V79</f>
        <v>1</v>
      </c>
      <c r="F374" s="79">
        <f>+Delivery!V80</f>
        <v>0</v>
      </c>
    </row>
    <row r="375" spans="1:6">
      <c r="A375" t="s">
        <v>383</v>
      </c>
      <c r="B375" s="79" t="str">
        <f>Delivery!I80</f>
        <v>ReimaTec shoes, Hallava Quicklock</v>
      </c>
      <c r="C375" s="79" t="str">
        <f>Delivery!H80</f>
        <v>3 Junior</v>
      </c>
      <c r="D375" s="79" t="str">
        <f>Delivery!J80</f>
        <v>5400164A</v>
      </c>
      <c r="E375" s="79" t="str">
        <f>Delivery!X79</f>
        <v>1.5/2</v>
      </c>
      <c r="F375" s="79">
        <f>+Delivery!X80</f>
        <v>0</v>
      </c>
    </row>
    <row r="376" spans="1:6">
      <c r="A376" t="s">
        <v>384</v>
      </c>
      <c r="B376" s="79" t="str">
        <f>Delivery!I80</f>
        <v>ReimaTec shoes, Hallava Quicklock</v>
      </c>
      <c r="C376" s="79" t="str">
        <f>Delivery!H80</f>
        <v>3 Junior</v>
      </c>
      <c r="D376" s="79" t="str">
        <f>Delivery!J80</f>
        <v>5400164A</v>
      </c>
      <c r="E376" s="79" t="str">
        <f>Delivery!Z79</f>
        <v>2.5/3</v>
      </c>
      <c r="F376" s="79">
        <f>+Delivery!Z80</f>
        <v>0</v>
      </c>
    </row>
    <row r="377" spans="1:6">
      <c r="A377" t="s">
        <v>385</v>
      </c>
      <c r="B377" s="79" t="str">
        <f>Delivery!I80</f>
        <v>ReimaTec shoes, Hallava Quicklock</v>
      </c>
      <c r="C377" s="79" t="str">
        <f>Delivery!H80</f>
        <v>3 Junior</v>
      </c>
      <c r="D377" s="79" t="str">
        <f>Delivery!J80</f>
        <v>5400164A</v>
      </c>
      <c r="E377" s="79" t="str">
        <f>Delivery!AB79</f>
        <v>3.5</v>
      </c>
      <c r="F377" s="79">
        <f>+Delivery!AB80</f>
        <v>0</v>
      </c>
    </row>
    <row r="378" spans="1:6">
      <c r="A378" t="s">
        <v>386</v>
      </c>
      <c r="B378" s="79" t="str">
        <f>Delivery!I80</f>
        <v>ReimaTec shoes, Hallava Quicklock</v>
      </c>
      <c r="C378" s="79" t="str">
        <f>Delivery!H80</f>
        <v>3 Junior</v>
      </c>
      <c r="D378" s="79" t="str">
        <f>Delivery!J80</f>
        <v>5400164A</v>
      </c>
      <c r="E378" s="79" t="str">
        <f>Delivery!AD79</f>
        <v>4/4.5</v>
      </c>
      <c r="F378" s="79">
        <f>+Delivery!AD80</f>
        <v>0</v>
      </c>
    </row>
    <row r="379" spans="1:6">
      <c r="A379" t="s">
        <v>387</v>
      </c>
      <c r="B379" s="79" t="str">
        <f>Delivery!I80</f>
        <v>ReimaTec shoes, Hallava Quicklock</v>
      </c>
      <c r="C379" s="79" t="str">
        <f>Delivery!H80</f>
        <v>3 Junior</v>
      </c>
      <c r="D379" s="79" t="str">
        <f>Delivery!J80</f>
        <v>5400164A</v>
      </c>
      <c r="E379" s="79" t="str">
        <f>Delivery!AF79</f>
        <v>5/5.5</v>
      </c>
      <c r="F379" s="79">
        <f>+Delivery!AF80</f>
        <v>0</v>
      </c>
    </row>
    <row r="380" spans="1:6">
      <c r="A380" t="s">
        <v>388</v>
      </c>
      <c r="B380" s="79" t="str">
        <f>Delivery!I80</f>
        <v>ReimaTec shoes, Hallava Quicklock</v>
      </c>
      <c r="C380" s="79" t="str">
        <f>Delivery!H80</f>
        <v>3 Junior</v>
      </c>
      <c r="D380" s="79" t="str">
        <f>Delivery!J80</f>
        <v>5400164A</v>
      </c>
      <c r="E380" s="79" t="str">
        <f>Delivery!AH79</f>
        <v>6/6.5</v>
      </c>
      <c r="F380" s="79">
        <f>+Delivery!AH80</f>
        <v>0</v>
      </c>
    </row>
    <row r="381" spans="1:6">
      <c r="A381" t="s">
        <v>389</v>
      </c>
      <c r="B381" s="79" t="str">
        <f>Delivery!I80</f>
        <v>ReimaTec shoes, Hallava Quicklock</v>
      </c>
      <c r="C381" s="79" t="str">
        <f>Delivery!H80</f>
        <v>3 Junior</v>
      </c>
      <c r="D381" s="79" t="str">
        <f>Delivery!J80</f>
        <v>5400164A</v>
      </c>
      <c r="E381" s="79" t="str">
        <f>Delivery!AJ79</f>
        <v>7</v>
      </c>
      <c r="F381" s="79" t="str">
        <f>+Delivery!AJ80</f>
        <v/>
      </c>
    </row>
    <row r="382" spans="1:6">
      <c r="A382" t="s">
        <v>390</v>
      </c>
      <c r="B382" s="79" t="str">
        <f>Delivery!I80</f>
        <v>ReimaTec shoes, Hallava Quicklock</v>
      </c>
      <c r="C382" s="79" t="str">
        <f>Delivery!H80</f>
        <v>3 Junior</v>
      </c>
      <c r="D382" s="79" t="str">
        <f>Delivery!J80</f>
        <v>5400164A</v>
      </c>
      <c r="E382" s="79" t="str">
        <f>Delivery!AL79</f>
        <v>7.5</v>
      </c>
      <c r="F382" s="79" t="str">
        <f>+Delivery!AL80</f>
        <v/>
      </c>
    </row>
    <row r="383" spans="1:6">
      <c r="A383" t="s">
        <v>391</v>
      </c>
      <c r="B383" s="79" t="str">
        <f>Delivery!I82</f>
        <v>ReimaTec shoes, Hallava Quicklock</v>
      </c>
      <c r="C383" s="79" t="str">
        <f>Delivery!H82</f>
        <v>3 Junior</v>
      </c>
      <c r="D383" s="79" t="str">
        <f>Delivery!J82</f>
        <v>5400164A</v>
      </c>
      <c r="E383" s="79" t="str">
        <f>Delivery!N81</f>
        <v>11</v>
      </c>
      <c r="F383" s="79">
        <f>+Delivery!N82</f>
        <v>0</v>
      </c>
    </row>
    <row r="384" spans="1:6">
      <c r="A384" t="s">
        <v>392</v>
      </c>
      <c r="B384" s="79" t="str">
        <f>Delivery!I82</f>
        <v>ReimaTec shoes, Hallava Quicklock</v>
      </c>
      <c r="C384" s="79" t="str">
        <f>Delivery!H82</f>
        <v>3 Junior</v>
      </c>
      <c r="D384" s="79" t="str">
        <f>Delivery!J82</f>
        <v>5400164A</v>
      </c>
      <c r="E384" s="79" t="str">
        <f>Delivery!P81</f>
        <v>11.5</v>
      </c>
      <c r="F384" s="79">
        <f>+Delivery!P82</f>
        <v>0</v>
      </c>
    </row>
    <row r="385" spans="1:6">
      <c r="A385" t="s">
        <v>393</v>
      </c>
      <c r="B385" s="79" t="str">
        <f>Delivery!I82</f>
        <v>ReimaTec shoes, Hallava Quicklock</v>
      </c>
      <c r="C385" s="79" t="str">
        <f>Delivery!H82</f>
        <v>3 Junior</v>
      </c>
      <c r="D385" s="79" t="str">
        <f>Delivery!J82</f>
        <v>5400164A</v>
      </c>
      <c r="E385" s="79" t="str">
        <f>Delivery!R81</f>
        <v>12/12.5</v>
      </c>
      <c r="F385" s="79">
        <f>+Delivery!R82</f>
        <v>0</v>
      </c>
    </row>
    <row r="386" spans="1:6">
      <c r="A386" t="s">
        <v>394</v>
      </c>
      <c r="B386" s="79" t="str">
        <f>Delivery!I82</f>
        <v>ReimaTec shoes, Hallava Quicklock</v>
      </c>
      <c r="C386" s="79" t="str">
        <f>Delivery!H82</f>
        <v>3 Junior</v>
      </c>
      <c r="D386" s="79" t="str">
        <f>Delivery!J82</f>
        <v>5400164A</v>
      </c>
      <c r="E386" s="79" t="str">
        <f>Delivery!T81</f>
        <v>13/13.5</v>
      </c>
      <c r="F386" s="79">
        <f>+Delivery!T82</f>
        <v>0</v>
      </c>
    </row>
    <row r="387" spans="1:6">
      <c r="A387" t="s">
        <v>395</v>
      </c>
      <c r="B387" s="79" t="str">
        <f>Delivery!I82</f>
        <v>ReimaTec shoes, Hallava Quicklock</v>
      </c>
      <c r="C387" s="79" t="str">
        <f>Delivery!H82</f>
        <v>3 Junior</v>
      </c>
      <c r="D387" s="79" t="str">
        <f>Delivery!J82</f>
        <v>5400164A</v>
      </c>
      <c r="E387" s="79" t="str">
        <f>Delivery!V81</f>
        <v>1</v>
      </c>
      <c r="F387" s="79">
        <f>+Delivery!V82</f>
        <v>0</v>
      </c>
    </row>
    <row r="388" spans="1:6">
      <c r="A388" t="s">
        <v>396</v>
      </c>
      <c r="B388" s="79" t="str">
        <f>Delivery!I82</f>
        <v>ReimaTec shoes, Hallava Quicklock</v>
      </c>
      <c r="C388" s="79" t="str">
        <f>Delivery!H82</f>
        <v>3 Junior</v>
      </c>
      <c r="D388" s="79" t="str">
        <f>Delivery!J82</f>
        <v>5400164A</v>
      </c>
      <c r="E388" s="79" t="str">
        <f>Delivery!X81</f>
        <v>1.5/2</v>
      </c>
      <c r="F388" s="79">
        <f>+Delivery!X82</f>
        <v>0</v>
      </c>
    </row>
    <row r="389" spans="1:6">
      <c r="A389" t="s">
        <v>397</v>
      </c>
      <c r="B389" s="79" t="str">
        <f>Delivery!I82</f>
        <v>ReimaTec shoes, Hallava Quicklock</v>
      </c>
      <c r="C389" s="79" t="str">
        <f>Delivery!H82</f>
        <v>3 Junior</v>
      </c>
      <c r="D389" s="79" t="str">
        <f>Delivery!J82</f>
        <v>5400164A</v>
      </c>
      <c r="E389" s="79" t="str">
        <f>Delivery!Z81</f>
        <v>2.5/3</v>
      </c>
      <c r="F389" s="79">
        <f>+Delivery!Z82</f>
        <v>0</v>
      </c>
    </row>
    <row r="390" spans="1:6">
      <c r="A390" t="s">
        <v>398</v>
      </c>
      <c r="B390" s="79" t="str">
        <f>Delivery!I82</f>
        <v>ReimaTec shoes, Hallava Quicklock</v>
      </c>
      <c r="C390" s="79" t="str">
        <f>Delivery!H82</f>
        <v>3 Junior</v>
      </c>
      <c r="D390" s="79" t="str">
        <f>Delivery!J82</f>
        <v>5400164A</v>
      </c>
      <c r="E390" s="79" t="str">
        <f>Delivery!AB81</f>
        <v>3.5</v>
      </c>
      <c r="F390" s="79">
        <f>+Delivery!AB82</f>
        <v>0</v>
      </c>
    </row>
    <row r="391" spans="1:6">
      <c r="A391" t="s">
        <v>399</v>
      </c>
      <c r="B391" s="79" t="str">
        <f>Delivery!I82</f>
        <v>ReimaTec shoes, Hallava Quicklock</v>
      </c>
      <c r="C391" s="79" t="str">
        <f>Delivery!H82</f>
        <v>3 Junior</v>
      </c>
      <c r="D391" s="79" t="str">
        <f>Delivery!J82</f>
        <v>5400164A</v>
      </c>
      <c r="E391" s="79" t="str">
        <f>Delivery!AD81</f>
        <v>4/4.5</v>
      </c>
      <c r="F391" s="79">
        <f>+Delivery!AD82</f>
        <v>0</v>
      </c>
    </row>
    <row r="392" spans="1:6">
      <c r="A392" t="s">
        <v>400</v>
      </c>
      <c r="B392" s="79" t="str">
        <f>Delivery!I82</f>
        <v>ReimaTec shoes, Hallava Quicklock</v>
      </c>
      <c r="C392" s="79" t="str">
        <f>Delivery!H82</f>
        <v>3 Junior</v>
      </c>
      <c r="D392" s="79" t="str">
        <f>Delivery!J82</f>
        <v>5400164A</v>
      </c>
      <c r="E392" s="79" t="str">
        <f>Delivery!AF81</f>
        <v>5/5.5</v>
      </c>
      <c r="F392" s="79">
        <f>+Delivery!AF82</f>
        <v>0</v>
      </c>
    </row>
    <row r="393" spans="1:6">
      <c r="A393" t="s">
        <v>401</v>
      </c>
      <c r="B393" s="79" t="str">
        <f>Delivery!I82</f>
        <v>ReimaTec shoes, Hallava Quicklock</v>
      </c>
      <c r="C393" s="79" t="str">
        <f>Delivery!H82</f>
        <v>3 Junior</v>
      </c>
      <c r="D393" s="79" t="str">
        <f>Delivery!J82</f>
        <v>5400164A</v>
      </c>
      <c r="E393" s="79" t="str">
        <f>Delivery!AH81</f>
        <v>6/6.5</v>
      </c>
      <c r="F393" s="79">
        <f>+Delivery!AH82</f>
        <v>0</v>
      </c>
    </row>
    <row r="394" spans="1:6">
      <c r="A394" t="s">
        <v>402</v>
      </c>
      <c r="B394" s="79" t="str">
        <f>Delivery!I82</f>
        <v>ReimaTec shoes, Hallava Quicklock</v>
      </c>
      <c r="C394" s="79" t="str">
        <f>Delivery!H82</f>
        <v>3 Junior</v>
      </c>
      <c r="D394" s="79" t="str">
        <f>Delivery!J82</f>
        <v>5400164A</v>
      </c>
      <c r="E394" s="79" t="str">
        <f>Delivery!AJ81</f>
        <v>7</v>
      </c>
      <c r="F394" s="79" t="str">
        <f>+Delivery!AJ82</f>
        <v/>
      </c>
    </row>
    <row r="395" spans="1:6">
      <c r="A395" t="s">
        <v>403</v>
      </c>
      <c r="B395" s="79" t="str">
        <f>Delivery!I82</f>
        <v>ReimaTec shoes, Hallava Quicklock</v>
      </c>
      <c r="C395" s="79" t="str">
        <f>Delivery!H82</f>
        <v>3 Junior</v>
      </c>
      <c r="D395" s="79" t="str">
        <f>Delivery!J82</f>
        <v>5400164A</v>
      </c>
      <c r="E395" s="79" t="str">
        <f>Delivery!AL81</f>
        <v>7.5</v>
      </c>
      <c r="F395" s="79" t="str">
        <f>+Delivery!AL82</f>
        <v/>
      </c>
    </row>
    <row r="396" spans="1:6">
      <c r="A396" t="s">
        <v>404</v>
      </c>
      <c r="B396" s="79" t="str">
        <f>Delivery!I84</f>
        <v>ReimaTec shoes, Hallava Quicklock</v>
      </c>
      <c r="C396" s="79" t="str">
        <f>Delivery!H84</f>
        <v>3 Junior</v>
      </c>
      <c r="D396" s="79" t="str">
        <f>Delivery!J84</f>
        <v>5400164A</v>
      </c>
      <c r="E396" s="79" t="str">
        <f>Delivery!N83</f>
        <v>11</v>
      </c>
      <c r="F396" s="79">
        <f>+Delivery!N84</f>
        <v>0</v>
      </c>
    </row>
    <row r="397" spans="1:6">
      <c r="A397" t="s">
        <v>405</v>
      </c>
      <c r="B397" s="79" t="str">
        <f>Delivery!I84</f>
        <v>ReimaTec shoes, Hallava Quicklock</v>
      </c>
      <c r="C397" s="79" t="str">
        <f>Delivery!H84</f>
        <v>3 Junior</v>
      </c>
      <c r="D397" s="79" t="str">
        <f>Delivery!J84</f>
        <v>5400164A</v>
      </c>
      <c r="E397" s="79" t="str">
        <f>Delivery!P83</f>
        <v>11.5</v>
      </c>
      <c r="F397" s="79">
        <f>+Delivery!P84</f>
        <v>0</v>
      </c>
    </row>
    <row r="398" spans="1:6">
      <c r="A398" t="s">
        <v>406</v>
      </c>
      <c r="B398" s="79" t="str">
        <f>Delivery!I84</f>
        <v>ReimaTec shoes, Hallava Quicklock</v>
      </c>
      <c r="C398" s="79" t="str">
        <f>Delivery!H84</f>
        <v>3 Junior</v>
      </c>
      <c r="D398" s="79" t="str">
        <f>Delivery!J84</f>
        <v>5400164A</v>
      </c>
      <c r="E398" s="79" t="str">
        <f>Delivery!R83</f>
        <v>12/12.5</v>
      </c>
      <c r="F398" s="79">
        <f>+Delivery!R84</f>
        <v>0</v>
      </c>
    </row>
    <row r="399" spans="1:6">
      <c r="A399" t="s">
        <v>407</v>
      </c>
      <c r="B399" s="79" t="str">
        <f>Delivery!I84</f>
        <v>ReimaTec shoes, Hallava Quicklock</v>
      </c>
      <c r="C399" s="79" t="str">
        <f>Delivery!H84</f>
        <v>3 Junior</v>
      </c>
      <c r="D399" s="79" t="str">
        <f>Delivery!J84</f>
        <v>5400164A</v>
      </c>
      <c r="E399" s="79" t="str">
        <f>Delivery!T83</f>
        <v>13/13.5</v>
      </c>
      <c r="F399" s="79">
        <f>+Delivery!T84</f>
        <v>0</v>
      </c>
    </row>
    <row r="400" spans="1:6">
      <c r="A400" t="s">
        <v>408</v>
      </c>
      <c r="B400" s="79" t="str">
        <f>Delivery!I84</f>
        <v>ReimaTec shoes, Hallava Quicklock</v>
      </c>
      <c r="C400" s="79" t="str">
        <f>Delivery!H84</f>
        <v>3 Junior</v>
      </c>
      <c r="D400" s="79" t="str">
        <f>Delivery!J84</f>
        <v>5400164A</v>
      </c>
      <c r="E400" s="79" t="str">
        <f>Delivery!V83</f>
        <v>1</v>
      </c>
      <c r="F400" s="79">
        <f>+Delivery!V84</f>
        <v>0</v>
      </c>
    </row>
    <row r="401" spans="1:6">
      <c r="A401" t="s">
        <v>409</v>
      </c>
      <c r="B401" s="79" t="str">
        <f>Delivery!I84</f>
        <v>ReimaTec shoes, Hallava Quicklock</v>
      </c>
      <c r="C401" s="79" t="str">
        <f>Delivery!H84</f>
        <v>3 Junior</v>
      </c>
      <c r="D401" s="79" t="str">
        <f>Delivery!J84</f>
        <v>5400164A</v>
      </c>
      <c r="E401" s="79" t="str">
        <f>Delivery!X83</f>
        <v>1.5/2</v>
      </c>
      <c r="F401" s="79">
        <f>+Delivery!X84</f>
        <v>0</v>
      </c>
    </row>
    <row r="402" spans="1:6">
      <c r="A402" t="s">
        <v>410</v>
      </c>
      <c r="B402" s="79" t="str">
        <f>Delivery!I84</f>
        <v>ReimaTec shoes, Hallava Quicklock</v>
      </c>
      <c r="C402" s="79" t="str">
        <f>Delivery!H84</f>
        <v>3 Junior</v>
      </c>
      <c r="D402" s="79" t="str">
        <f>Delivery!J84</f>
        <v>5400164A</v>
      </c>
      <c r="E402" s="79" t="str">
        <f>Delivery!Z83</f>
        <v>2.5/3</v>
      </c>
      <c r="F402" s="79">
        <f>+Delivery!Z84</f>
        <v>0</v>
      </c>
    </row>
    <row r="403" spans="1:6">
      <c r="A403" t="s">
        <v>411</v>
      </c>
      <c r="B403" s="79" t="str">
        <f>Delivery!I84</f>
        <v>ReimaTec shoes, Hallava Quicklock</v>
      </c>
      <c r="C403" s="79" t="str">
        <f>Delivery!H84</f>
        <v>3 Junior</v>
      </c>
      <c r="D403" s="79" t="str">
        <f>Delivery!J84</f>
        <v>5400164A</v>
      </c>
      <c r="E403" s="79" t="str">
        <f>Delivery!AB83</f>
        <v>3.5</v>
      </c>
      <c r="F403" s="79">
        <f>+Delivery!AB84</f>
        <v>0</v>
      </c>
    </row>
    <row r="404" spans="1:6">
      <c r="A404" t="s">
        <v>412</v>
      </c>
      <c r="B404" s="79" t="str">
        <f>Delivery!I84</f>
        <v>ReimaTec shoes, Hallava Quicklock</v>
      </c>
      <c r="C404" s="79" t="str">
        <f>Delivery!H84</f>
        <v>3 Junior</v>
      </c>
      <c r="D404" s="79" t="str">
        <f>Delivery!J84</f>
        <v>5400164A</v>
      </c>
      <c r="E404" s="79" t="str">
        <f>Delivery!AD83</f>
        <v>4/4.5</v>
      </c>
      <c r="F404" s="79">
        <f>+Delivery!AD84</f>
        <v>0</v>
      </c>
    </row>
    <row r="405" spans="1:6">
      <c r="A405" t="s">
        <v>413</v>
      </c>
      <c r="B405" s="79" t="str">
        <f>Delivery!I84</f>
        <v>ReimaTec shoes, Hallava Quicklock</v>
      </c>
      <c r="C405" s="79" t="str">
        <f>Delivery!H84</f>
        <v>3 Junior</v>
      </c>
      <c r="D405" s="79" t="str">
        <f>Delivery!J84</f>
        <v>5400164A</v>
      </c>
      <c r="E405" s="79" t="str">
        <f>Delivery!AF83</f>
        <v>5/5.5</v>
      </c>
      <c r="F405" s="79">
        <f>+Delivery!AF84</f>
        <v>0</v>
      </c>
    </row>
    <row r="406" spans="1:6">
      <c r="A406" t="s">
        <v>414</v>
      </c>
      <c r="B406" s="79" t="str">
        <f>Delivery!I84</f>
        <v>ReimaTec shoes, Hallava Quicklock</v>
      </c>
      <c r="C406" s="79" t="str">
        <f>Delivery!H84</f>
        <v>3 Junior</v>
      </c>
      <c r="D406" s="79" t="str">
        <f>Delivery!J84</f>
        <v>5400164A</v>
      </c>
      <c r="E406" s="79" t="str">
        <f>Delivery!AH83</f>
        <v>6/6.5</v>
      </c>
      <c r="F406" s="79">
        <f>+Delivery!AH84</f>
        <v>0</v>
      </c>
    </row>
    <row r="407" spans="1:6">
      <c r="A407" t="s">
        <v>415</v>
      </c>
      <c r="B407" s="79" t="str">
        <f>Delivery!I84</f>
        <v>ReimaTec shoes, Hallava Quicklock</v>
      </c>
      <c r="C407" s="79" t="str">
        <f>Delivery!H84</f>
        <v>3 Junior</v>
      </c>
      <c r="D407" s="79" t="str">
        <f>Delivery!J84</f>
        <v>5400164A</v>
      </c>
      <c r="E407" s="79" t="str">
        <f>Delivery!AJ83</f>
        <v>7</v>
      </c>
      <c r="F407" s="79" t="str">
        <f>+Delivery!AJ84</f>
        <v/>
      </c>
    </row>
    <row r="408" spans="1:6">
      <c r="A408" t="s">
        <v>416</v>
      </c>
      <c r="B408" s="79" t="str">
        <f>Delivery!I84</f>
        <v>ReimaTec shoes, Hallava Quicklock</v>
      </c>
      <c r="C408" s="79" t="str">
        <f>Delivery!H84</f>
        <v>3 Junior</v>
      </c>
      <c r="D408" s="79" t="str">
        <f>Delivery!J84</f>
        <v>5400164A</v>
      </c>
      <c r="E408" s="79" t="str">
        <f>Delivery!AL83</f>
        <v>7.5</v>
      </c>
      <c r="F408" s="79" t="str">
        <f>+Delivery!AL84</f>
        <v/>
      </c>
    </row>
    <row r="409" spans="1:6">
      <c r="A409" t="s">
        <v>417</v>
      </c>
      <c r="B409" s="79" t="str">
        <f>Delivery!I86</f>
        <v>ReimaTec shoes, Hallava Quicklock</v>
      </c>
      <c r="C409" s="79" t="str">
        <f>Delivery!H86</f>
        <v>3 Junior</v>
      </c>
      <c r="D409" s="79" t="str">
        <f>Delivery!J86</f>
        <v>5400164A</v>
      </c>
      <c r="E409" s="79" t="str">
        <f>Delivery!N85</f>
        <v>11</v>
      </c>
      <c r="F409" s="79">
        <f>+Delivery!N86</f>
        <v>0</v>
      </c>
    </row>
    <row r="410" spans="1:6">
      <c r="A410" t="s">
        <v>418</v>
      </c>
      <c r="B410" s="79" t="str">
        <f>Delivery!I86</f>
        <v>ReimaTec shoes, Hallava Quicklock</v>
      </c>
      <c r="C410" s="79" t="str">
        <f>Delivery!H86</f>
        <v>3 Junior</v>
      </c>
      <c r="D410" s="79" t="str">
        <f>Delivery!J86</f>
        <v>5400164A</v>
      </c>
      <c r="E410" s="79" t="str">
        <f>Delivery!P85</f>
        <v>11.5</v>
      </c>
      <c r="F410" s="79">
        <f>+Delivery!P86</f>
        <v>0</v>
      </c>
    </row>
    <row r="411" spans="1:6">
      <c r="A411" t="s">
        <v>419</v>
      </c>
      <c r="B411" s="79" t="str">
        <f>Delivery!I86</f>
        <v>ReimaTec shoes, Hallava Quicklock</v>
      </c>
      <c r="C411" s="79" t="str">
        <f>Delivery!H86</f>
        <v>3 Junior</v>
      </c>
      <c r="D411" s="79" t="str">
        <f>Delivery!J86</f>
        <v>5400164A</v>
      </c>
      <c r="E411" s="79" t="str">
        <f>Delivery!R85</f>
        <v>12/12.5</v>
      </c>
      <c r="F411" s="79">
        <f>+Delivery!R86</f>
        <v>0</v>
      </c>
    </row>
    <row r="412" spans="1:6">
      <c r="A412" t="s">
        <v>420</v>
      </c>
      <c r="B412" s="79" t="str">
        <f>Delivery!I86</f>
        <v>ReimaTec shoes, Hallava Quicklock</v>
      </c>
      <c r="C412" s="79" t="str">
        <f>Delivery!H86</f>
        <v>3 Junior</v>
      </c>
      <c r="D412" s="79" t="str">
        <f>Delivery!J86</f>
        <v>5400164A</v>
      </c>
      <c r="E412" s="79" t="str">
        <f>Delivery!T85</f>
        <v>13/13.5</v>
      </c>
      <c r="F412" s="79">
        <f>+Delivery!T86</f>
        <v>0</v>
      </c>
    </row>
    <row r="413" spans="1:6">
      <c r="A413" t="s">
        <v>421</v>
      </c>
      <c r="B413" s="79" t="str">
        <f>Delivery!I86</f>
        <v>ReimaTec shoes, Hallava Quicklock</v>
      </c>
      <c r="C413" s="79" t="str">
        <f>Delivery!H86</f>
        <v>3 Junior</v>
      </c>
      <c r="D413" s="79" t="str">
        <f>Delivery!J86</f>
        <v>5400164A</v>
      </c>
      <c r="E413" s="79" t="str">
        <f>Delivery!V85</f>
        <v>1</v>
      </c>
      <c r="F413" s="79">
        <f>+Delivery!V86</f>
        <v>0</v>
      </c>
    </row>
    <row r="414" spans="1:6">
      <c r="A414" t="s">
        <v>422</v>
      </c>
      <c r="B414" s="79" t="str">
        <f>Delivery!I86</f>
        <v>ReimaTec shoes, Hallava Quicklock</v>
      </c>
      <c r="C414" s="79" t="str">
        <f>Delivery!H86</f>
        <v>3 Junior</v>
      </c>
      <c r="D414" s="79" t="str">
        <f>Delivery!J86</f>
        <v>5400164A</v>
      </c>
      <c r="E414" s="79" t="str">
        <f>Delivery!X85</f>
        <v>1.5/2</v>
      </c>
      <c r="F414" s="79">
        <f>+Delivery!X86</f>
        <v>0</v>
      </c>
    </row>
    <row r="415" spans="1:6">
      <c r="A415" t="s">
        <v>423</v>
      </c>
      <c r="B415" s="79" t="str">
        <f>Delivery!I86</f>
        <v>ReimaTec shoes, Hallava Quicklock</v>
      </c>
      <c r="C415" s="79" t="str">
        <f>Delivery!H86</f>
        <v>3 Junior</v>
      </c>
      <c r="D415" s="79" t="str">
        <f>Delivery!J86</f>
        <v>5400164A</v>
      </c>
      <c r="E415" s="79" t="str">
        <f>Delivery!Z85</f>
        <v>2.5/3</v>
      </c>
      <c r="F415" s="79">
        <f>+Delivery!Z86</f>
        <v>0</v>
      </c>
    </row>
    <row r="416" spans="1:6">
      <c r="A416" t="s">
        <v>424</v>
      </c>
      <c r="B416" s="79" t="str">
        <f>Delivery!I86</f>
        <v>ReimaTec shoes, Hallava Quicklock</v>
      </c>
      <c r="C416" s="79" t="str">
        <f>Delivery!H86</f>
        <v>3 Junior</v>
      </c>
      <c r="D416" s="79" t="str">
        <f>Delivery!J86</f>
        <v>5400164A</v>
      </c>
      <c r="E416" s="79" t="str">
        <f>Delivery!AB85</f>
        <v>3.5</v>
      </c>
      <c r="F416" s="79">
        <f>+Delivery!AB86</f>
        <v>0</v>
      </c>
    </row>
    <row r="417" spans="1:6">
      <c r="A417" t="s">
        <v>425</v>
      </c>
      <c r="B417" s="79" t="str">
        <f>Delivery!I86</f>
        <v>ReimaTec shoes, Hallava Quicklock</v>
      </c>
      <c r="C417" s="79" t="str">
        <f>Delivery!H86</f>
        <v>3 Junior</v>
      </c>
      <c r="D417" s="79" t="str">
        <f>Delivery!J86</f>
        <v>5400164A</v>
      </c>
      <c r="E417" s="79" t="str">
        <f>Delivery!AD85</f>
        <v>4/4.5</v>
      </c>
      <c r="F417" s="79">
        <f>+Delivery!AD86</f>
        <v>0</v>
      </c>
    </row>
    <row r="418" spans="1:6">
      <c r="A418" t="s">
        <v>426</v>
      </c>
      <c r="B418" s="79" t="str">
        <f>Delivery!I86</f>
        <v>ReimaTec shoes, Hallava Quicklock</v>
      </c>
      <c r="C418" s="79" t="str">
        <f>Delivery!H86</f>
        <v>3 Junior</v>
      </c>
      <c r="D418" s="79" t="str">
        <f>Delivery!J86</f>
        <v>5400164A</v>
      </c>
      <c r="E418" s="79" t="str">
        <f>Delivery!AF85</f>
        <v>5/5.5</v>
      </c>
      <c r="F418" s="79">
        <f>+Delivery!AF86</f>
        <v>0</v>
      </c>
    </row>
    <row r="419" spans="1:6">
      <c r="A419" t="s">
        <v>427</v>
      </c>
      <c r="B419" s="79" t="str">
        <f>Delivery!I86</f>
        <v>ReimaTec shoes, Hallava Quicklock</v>
      </c>
      <c r="C419" s="79" t="str">
        <f>Delivery!H86</f>
        <v>3 Junior</v>
      </c>
      <c r="D419" s="79" t="str">
        <f>Delivery!J86</f>
        <v>5400164A</v>
      </c>
      <c r="E419" s="79" t="str">
        <f>Delivery!AH85</f>
        <v>6/6.5</v>
      </c>
      <c r="F419" s="79">
        <f>+Delivery!AH86</f>
        <v>0</v>
      </c>
    </row>
    <row r="420" spans="1:6">
      <c r="A420" t="s">
        <v>428</v>
      </c>
      <c r="B420" s="79" t="str">
        <f>Delivery!I86</f>
        <v>ReimaTec shoes, Hallava Quicklock</v>
      </c>
      <c r="C420" s="79" t="str">
        <f>Delivery!H86</f>
        <v>3 Junior</v>
      </c>
      <c r="D420" s="79" t="str">
        <f>Delivery!J86</f>
        <v>5400164A</v>
      </c>
      <c r="E420" s="79" t="str">
        <f>Delivery!AJ85</f>
        <v>7</v>
      </c>
      <c r="F420" s="79" t="str">
        <f>+Delivery!AJ86</f>
        <v/>
      </c>
    </row>
    <row r="421" spans="1:6">
      <c r="A421" t="s">
        <v>429</v>
      </c>
      <c r="B421" s="79" t="str">
        <f>Delivery!I86</f>
        <v>ReimaTec shoes, Hallava Quicklock</v>
      </c>
      <c r="C421" s="79" t="str">
        <f>Delivery!H86</f>
        <v>3 Junior</v>
      </c>
      <c r="D421" s="79" t="str">
        <f>Delivery!J86</f>
        <v>5400164A</v>
      </c>
      <c r="E421" s="79" t="str">
        <f>Delivery!AL85</f>
        <v>7.5</v>
      </c>
      <c r="F421" s="79" t="str">
        <f>+Delivery!AL86</f>
        <v/>
      </c>
    </row>
    <row r="422" spans="1:6">
      <c r="A422" t="s">
        <v>430</v>
      </c>
      <c r="B422" s="79" t="str">
        <f>Delivery!I88</f>
        <v>ReimaTec shoes, Hallava</v>
      </c>
      <c r="C422" s="79" t="str">
        <f>Delivery!H88</f>
        <v>3 Junior</v>
      </c>
      <c r="D422" s="79" t="str">
        <f>Delivery!J88</f>
        <v>5400147A</v>
      </c>
      <c r="E422" s="79" t="str">
        <f>Delivery!N87</f>
        <v>7.5/8</v>
      </c>
      <c r="F422" s="79" t="str">
        <f>+Delivery!N88</f>
        <v/>
      </c>
    </row>
    <row r="423" spans="1:6">
      <c r="A423" t="s">
        <v>431</v>
      </c>
      <c r="B423" s="79" t="str">
        <f>Delivery!I88</f>
        <v>ReimaTec shoes, Hallava</v>
      </c>
      <c r="C423" s="79" t="str">
        <f>Delivery!H88</f>
        <v>3 Junior</v>
      </c>
      <c r="D423" s="79" t="str">
        <f>Delivery!J88</f>
        <v>5400147A</v>
      </c>
      <c r="E423" s="79" t="str">
        <f>Delivery!P87</f>
        <v>8.5/9</v>
      </c>
      <c r="F423" s="79">
        <f>+Delivery!P88</f>
        <v>0</v>
      </c>
    </row>
    <row r="424" spans="1:6">
      <c r="A424" t="s">
        <v>432</v>
      </c>
      <c r="B424" s="79" t="str">
        <f>Delivery!I88</f>
        <v>ReimaTec shoes, Hallava</v>
      </c>
      <c r="C424" s="79" t="str">
        <f>Delivery!H88</f>
        <v>3 Junior</v>
      </c>
      <c r="D424" s="79" t="str">
        <f>Delivery!J88</f>
        <v>5400147A</v>
      </c>
      <c r="E424" s="79" t="str">
        <f>Delivery!R87</f>
        <v>9.5</v>
      </c>
      <c r="F424" s="79">
        <f>+Delivery!R88</f>
        <v>0</v>
      </c>
    </row>
    <row r="425" spans="1:6">
      <c r="A425" t="s">
        <v>433</v>
      </c>
      <c r="B425" s="79" t="str">
        <f>Delivery!I88</f>
        <v>ReimaTec shoes, Hallava</v>
      </c>
      <c r="C425" s="79" t="str">
        <f>Delivery!H88</f>
        <v>3 Junior</v>
      </c>
      <c r="D425" s="79" t="str">
        <f>Delivery!J88</f>
        <v>5400147A</v>
      </c>
      <c r="E425" s="79" t="str">
        <f>Delivery!T87</f>
        <v>10/10.5</v>
      </c>
      <c r="F425" s="79">
        <f>+Delivery!T88</f>
        <v>0</v>
      </c>
    </row>
    <row r="426" spans="1:6">
      <c r="A426" t="s">
        <v>434</v>
      </c>
      <c r="B426" s="79" t="str">
        <f>Delivery!I88</f>
        <v>ReimaTec shoes, Hallava</v>
      </c>
      <c r="C426" s="79" t="str">
        <f>Delivery!H88</f>
        <v>3 Junior</v>
      </c>
      <c r="D426" s="79" t="str">
        <f>Delivery!J88</f>
        <v>5400147A</v>
      </c>
      <c r="E426" s="79" t="str">
        <f>Delivery!V87</f>
        <v>11</v>
      </c>
      <c r="F426" s="79">
        <f>+Delivery!V88</f>
        <v>0</v>
      </c>
    </row>
    <row r="427" spans="1:6">
      <c r="A427" t="s">
        <v>435</v>
      </c>
      <c r="B427" s="79" t="str">
        <f>Delivery!I88</f>
        <v>ReimaTec shoes, Hallava</v>
      </c>
      <c r="C427" s="79" t="str">
        <f>Delivery!H88</f>
        <v>3 Junior</v>
      </c>
      <c r="D427" s="79" t="str">
        <f>Delivery!J88</f>
        <v>5400147A</v>
      </c>
      <c r="E427" s="79" t="str">
        <f>Delivery!X87</f>
        <v>11.5</v>
      </c>
      <c r="F427" s="79">
        <f>+Delivery!X88</f>
        <v>0</v>
      </c>
    </row>
    <row r="428" spans="1:6">
      <c r="A428" t="s">
        <v>436</v>
      </c>
      <c r="B428" s="79" t="str">
        <f>Delivery!I88</f>
        <v>ReimaTec shoes, Hallava</v>
      </c>
      <c r="C428" s="79" t="str">
        <f>Delivery!H88</f>
        <v>3 Junior</v>
      </c>
      <c r="D428" s="79" t="str">
        <f>Delivery!J88</f>
        <v>5400147A</v>
      </c>
      <c r="E428" s="79" t="str">
        <f>Delivery!Z87</f>
        <v>12/12.5</v>
      </c>
      <c r="F428" s="79">
        <f>+Delivery!Z88</f>
        <v>0</v>
      </c>
    </row>
    <row r="429" spans="1:6">
      <c r="A429" t="s">
        <v>437</v>
      </c>
      <c r="B429" s="79" t="str">
        <f>Delivery!I88</f>
        <v>ReimaTec shoes, Hallava</v>
      </c>
      <c r="C429" s="79" t="str">
        <f>Delivery!H88</f>
        <v>3 Junior</v>
      </c>
      <c r="D429" s="79" t="str">
        <f>Delivery!J88</f>
        <v>5400147A</v>
      </c>
      <c r="E429" s="79" t="str">
        <f>Delivery!AB87</f>
        <v>13/13.5</v>
      </c>
      <c r="F429" s="79">
        <f>+Delivery!AB88</f>
        <v>0</v>
      </c>
    </row>
    <row r="430" spans="1:6">
      <c r="A430" t="s">
        <v>438</v>
      </c>
      <c r="B430" s="79" t="str">
        <f>Delivery!I88</f>
        <v>ReimaTec shoes, Hallava</v>
      </c>
      <c r="C430" s="79" t="str">
        <f>Delivery!H88</f>
        <v>3 Junior</v>
      </c>
      <c r="D430" s="79" t="str">
        <f>Delivery!J88</f>
        <v>5400147A</v>
      </c>
      <c r="E430" s="79" t="str">
        <f>Delivery!AD87</f>
        <v>1</v>
      </c>
      <c r="F430" s="79">
        <f>+Delivery!AD88</f>
        <v>0</v>
      </c>
    </row>
    <row r="431" spans="1:6">
      <c r="A431" t="s">
        <v>439</v>
      </c>
      <c r="B431" s="79" t="str">
        <f>Delivery!I88</f>
        <v>ReimaTec shoes, Hallava</v>
      </c>
      <c r="C431" s="79" t="str">
        <f>Delivery!H88</f>
        <v>3 Junior</v>
      </c>
      <c r="D431" s="79" t="str">
        <f>Delivery!J88</f>
        <v>5400147A</v>
      </c>
      <c r="E431" s="79" t="str">
        <f>Delivery!AF87</f>
        <v>1.5/2</v>
      </c>
      <c r="F431" s="79">
        <f>+Delivery!AF88</f>
        <v>0</v>
      </c>
    </row>
    <row r="432" spans="1:6">
      <c r="A432" t="s">
        <v>440</v>
      </c>
      <c r="B432" s="79" t="str">
        <f>Delivery!I88</f>
        <v>ReimaTec shoes, Hallava</v>
      </c>
      <c r="C432" s="79" t="str">
        <f>Delivery!H88</f>
        <v>3 Junior</v>
      </c>
      <c r="D432" s="79" t="str">
        <f>Delivery!J88</f>
        <v>5400147A</v>
      </c>
      <c r="E432" s="79" t="str">
        <f>Delivery!AH87</f>
        <v>2.5/3</v>
      </c>
      <c r="F432" s="79">
        <f>+Delivery!AH88</f>
        <v>0</v>
      </c>
    </row>
    <row r="433" spans="1:6">
      <c r="A433" t="s">
        <v>441</v>
      </c>
      <c r="B433" s="79" t="str">
        <f>Delivery!I88</f>
        <v>ReimaTec shoes, Hallava</v>
      </c>
      <c r="C433" s="79" t="str">
        <f>Delivery!H88</f>
        <v>3 Junior</v>
      </c>
      <c r="D433" s="79" t="str">
        <f>Delivery!J88</f>
        <v>5400147A</v>
      </c>
      <c r="E433" s="79" t="str">
        <f>Delivery!AJ87</f>
        <v>3.5</v>
      </c>
      <c r="F433" s="79">
        <f>+Delivery!AJ88</f>
        <v>0</v>
      </c>
    </row>
    <row r="434" spans="1:6">
      <c r="A434" t="s">
        <v>442</v>
      </c>
      <c r="B434" s="79" t="str">
        <f>Delivery!I88</f>
        <v>ReimaTec shoes, Hallava</v>
      </c>
      <c r="C434" s="79" t="str">
        <f>Delivery!H88</f>
        <v>3 Junior</v>
      </c>
      <c r="D434" s="79" t="str">
        <f>Delivery!J88</f>
        <v>5400147A</v>
      </c>
      <c r="E434" s="79" t="str">
        <f>Delivery!AL87</f>
        <v>4/4.5</v>
      </c>
      <c r="F434" s="79" t="str">
        <f>+Delivery!AL88</f>
        <v/>
      </c>
    </row>
    <row r="435" spans="1:6">
      <c r="A435" t="s">
        <v>443</v>
      </c>
      <c r="B435" s="79" t="str">
        <f>Delivery!I88</f>
        <v>ReimaTec shoes, Hallava</v>
      </c>
      <c r="C435" s="79" t="str">
        <f>Delivery!H88</f>
        <v>3 Junior</v>
      </c>
      <c r="D435" s="79" t="str">
        <f>Delivery!J88</f>
        <v>5400147A</v>
      </c>
      <c r="E435" s="79" t="str">
        <f>Delivery!AN87</f>
        <v>5/5.5</v>
      </c>
      <c r="F435" s="79" t="str">
        <f>+Delivery!AN88</f>
        <v/>
      </c>
    </row>
    <row r="436" spans="1:6">
      <c r="A436" t="s">
        <v>444</v>
      </c>
      <c r="B436" s="79" t="str">
        <f>Delivery!I88</f>
        <v>ReimaTec shoes, Hallava</v>
      </c>
      <c r="C436" s="79" t="str">
        <f>Delivery!H88</f>
        <v>3 Junior</v>
      </c>
      <c r="D436" s="79" t="str">
        <f>Delivery!J88</f>
        <v>5400147A</v>
      </c>
      <c r="E436" s="79" t="str">
        <f>Delivery!AP87</f>
        <v>6/6.5</v>
      </c>
      <c r="F436" s="79" t="str">
        <f>+Delivery!AP88</f>
        <v/>
      </c>
    </row>
    <row r="437" spans="1:6">
      <c r="A437" t="s">
        <v>445</v>
      </c>
      <c r="B437" s="79" t="str">
        <f>Delivery!I90</f>
        <v>ReimaTec shoes, Hallava</v>
      </c>
      <c r="C437" s="79" t="str">
        <f>Delivery!H90</f>
        <v>3 Junior</v>
      </c>
      <c r="D437" s="79" t="str">
        <f>Delivery!J90</f>
        <v>5400147A</v>
      </c>
      <c r="E437" s="79" t="str">
        <f>Delivery!N89</f>
        <v>7.5/8</v>
      </c>
      <c r="F437" s="79" t="str">
        <f>+Delivery!N90</f>
        <v/>
      </c>
    </row>
    <row r="438" spans="1:6">
      <c r="A438" t="s">
        <v>446</v>
      </c>
      <c r="B438" s="79" t="str">
        <f>Delivery!I90</f>
        <v>ReimaTec shoes, Hallava</v>
      </c>
      <c r="C438" s="79" t="str">
        <f>Delivery!H90</f>
        <v>3 Junior</v>
      </c>
      <c r="D438" s="79" t="str">
        <f>Delivery!J90</f>
        <v>5400147A</v>
      </c>
      <c r="E438" s="79" t="str">
        <f>Delivery!P89</f>
        <v>8.5/9</v>
      </c>
      <c r="F438" s="79" t="str">
        <f>+Delivery!P90</f>
        <v/>
      </c>
    </row>
    <row r="439" spans="1:6">
      <c r="A439" t="s">
        <v>447</v>
      </c>
      <c r="B439" s="79" t="str">
        <f>Delivery!I90</f>
        <v>ReimaTec shoes, Hallava</v>
      </c>
      <c r="C439" s="79" t="str">
        <f>Delivery!H90</f>
        <v>3 Junior</v>
      </c>
      <c r="D439" s="79" t="str">
        <f>Delivery!J90</f>
        <v>5400147A</v>
      </c>
      <c r="E439" s="79" t="str">
        <f>Delivery!R89</f>
        <v>9.5</v>
      </c>
      <c r="F439" s="79" t="str">
        <f>+Delivery!R90</f>
        <v/>
      </c>
    </row>
    <row r="440" spans="1:6">
      <c r="A440" t="s">
        <v>448</v>
      </c>
      <c r="B440" s="79" t="str">
        <f>Delivery!I90</f>
        <v>ReimaTec shoes, Hallava</v>
      </c>
      <c r="C440" s="79" t="str">
        <f>Delivery!H90</f>
        <v>3 Junior</v>
      </c>
      <c r="D440" s="79" t="str">
        <f>Delivery!J90</f>
        <v>5400147A</v>
      </c>
      <c r="E440" s="79" t="str">
        <f>Delivery!T89</f>
        <v>10/10.5</v>
      </c>
      <c r="F440" s="79" t="str">
        <f>+Delivery!T90</f>
        <v/>
      </c>
    </row>
    <row r="441" spans="1:6">
      <c r="A441" t="s">
        <v>449</v>
      </c>
      <c r="B441" s="79" t="str">
        <f>Delivery!I90</f>
        <v>ReimaTec shoes, Hallava</v>
      </c>
      <c r="C441" s="79" t="str">
        <f>Delivery!H90</f>
        <v>3 Junior</v>
      </c>
      <c r="D441" s="79" t="str">
        <f>Delivery!J90</f>
        <v>5400147A</v>
      </c>
      <c r="E441" s="79" t="str">
        <f>Delivery!V89</f>
        <v>11</v>
      </c>
      <c r="F441" s="79">
        <f>+Delivery!V90</f>
        <v>0</v>
      </c>
    </row>
    <row r="442" spans="1:6">
      <c r="A442" t="s">
        <v>450</v>
      </c>
      <c r="B442" s="79" t="str">
        <f>Delivery!I90</f>
        <v>ReimaTec shoes, Hallava</v>
      </c>
      <c r="C442" s="79" t="str">
        <f>Delivery!H90</f>
        <v>3 Junior</v>
      </c>
      <c r="D442" s="79" t="str">
        <f>Delivery!J90</f>
        <v>5400147A</v>
      </c>
      <c r="E442" s="79" t="str">
        <f>Delivery!X89</f>
        <v>11.5</v>
      </c>
      <c r="F442" s="79">
        <f>+Delivery!X90</f>
        <v>0</v>
      </c>
    </row>
    <row r="443" spans="1:6">
      <c r="A443" t="s">
        <v>451</v>
      </c>
      <c r="B443" s="79" t="str">
        <f>Delivery!I90</f>
        <v>ReimaTec shoes, Hallava</v>
      </c>
      <c r="C443" s="79" t="str">
        <f>Delivery!H90</f>
        <v>3 Junior</v>
      </c>
      <c r="D443" s="79" t="str">
        <f>Delivery!J90</f>
        <v>5400147A</v>
      </c>
      <c r="E443" s="79" t="str">
        <f>Delivery!Z89</f>
        <v>12/12.5</v>
      </c>
      <c r="F443" s="79">
        <f>+Delivery!Z90</f>
        <v>0</v>
      </c>
    </row>
    <row r="444" spans="1:6">
      <c r="A444" t="s">
        <v>452</v>
      </c>
      <c r="B444" s="79" t="str">
        <f>Delivery!I90</f>
        <v>ReimaTec shoes, Hallava</v>
      </c>
      <c r="C444" s="79" t="str">
        <f>Delivery!H90</f>
        <v>3 Junior</v>
      </c>
      <c r="D444" s="79" t="str">
        <f>Delivery!J90</f>
        <v>5400147A</v>
      </c>
      <c r="E444" s="79" t="str">
        <f>Delivery!AB89</f>
        <v>13/13.5</v>
      </c>
      <c r="F444" s="79">
        <f>+Delivery!AB90</f>
        <v>0</v>
      </c>
    </row>
    <row r="445" spans="1:6">
      <c r="A445" t="s">
        <v>453</v>
      </c>
      <c r="B445" s="79" t="str">
        <f>Delivery!I90</f>
        <v>ReimaTec shoes, Hallava</v>
      </c>
      <c r="C445" s="79" t="str">
        <f>Delivery!H90</f>
        <v>3 Junior</v>
      </c>
      <c r="D445" s="79" t="str">
        <f>Delivery!J90</f>
        <v>5400147A</v>
      </c>
      <c r="E445" s="79" t="str">
        <f>Delivery!AD89</f>
        <v>1</v>
      </c>
      <c r="F445" s="79">
        <f>+Delivery!AD90</f>
        <v>0</v>
      </c>
    </row>
    <row r="446" spans="1:6">
      <c r="A446" t="s">
        <v>454</v>
      </c>
      <c r="B446" s="79" t="str">
        <f>Delivery!I90</f>
        <v>ReimaTec shoes, Hallava</v>
      </c>
      <c r="C446" s="79" t="str">
        <f>Delivery!H90</f>
        <v>3 Junior</v>
      </c>
      <c r="D446" s="79" t="str">
        <f>Delivery!J90</f>
        <v>5400147A</v>
      </c>
      <c r="E446" s="79" t="str">
        <f>Delivery!AF89</f>
        <v>1.5/2</v>
      </c>
      <c r="F446" s="79">
        <f>+Delivery!AF90</f>
        <v>0</v>
      </c>
    </row>
    <row r="447" spans="1:6">
      <c r="A447" t="s">
        <v>455</v>
      </c>
      <c r="B447" s="79" t="str">
        <f>Delivery!I90</f>
        <v>ReimaTec shoes, Hallava</v>
      </c>
      <c r="C447" s="79" t="str">
        <f>Delivery!H90</f>
        <v>3 Junior</v>
      </c>
      <c r="D447" s="79" t="str">
        <f>Delivery!J90</f>
        <v>5400147A</v>
      </c>
      <c r="E447" s="79" t="str">
        <f>Delivery!AH89</f>
        <v>2.5/3</v>
      </c>
      <c r="F447" s="79">
        <f>+Delivery!AH90</f>
        <v>0</v>
      </c>
    </row>
    <row r="448" spans="1:6">
      <c r="A448" t="s">
        <v>456</v>
      </c>
      <c r="B448" s="79" t="str">
        <f>Delivery!I90</f>
        <v>ReimaTec shoes, Hallava</v>
      </c>
      <c r="C448" s="79" t="str">
        <f>Delivery!H90</f>
        <v>3 Junior</v>
      </c>
      <c r="D448" s="79" t="str">
        <f>Delivery!J90</f>
        <v>5400147A</v>
      </c>
      <c r="E448" s="79" t="str">
        <f>Delivery!AJ89</f>
        <v>3.5</v>
      </c>
      <c r="F448" s="79">
        <f>+Delivery!AJ90</f>
        <v>0</v>
      </c>
    </row>
    <row r="449" spans="1:6">
      <c r="A449" t="s">
        <v>457</v>
      </c>
      <c r="B449" s="79" t="str">
        <f>Delivery!I90</f>
        <v>ReimaTec shoes, Hallava</v>
      </c>
      <c r="C449" s="79" t="str">
        <f>Delivery!H90</f>
        <v>3 Junior</v>
      </c>
      <c r="D449" s="79" t="str">
        <f>Delivery!J90</f>
        <v>5400147A</v>
      </c>
      <c r="E449" s="79" t="str">
        <f>Delivery!AL89</f>
        <v>4/4.5</v>
      </c>
      <c r="F449" s="79" t="str">
        <f>+Delivery!AL90</f>
        <v/>
      </c>
    </row>
    <row r="450" spans="1:6">
      <c r="A450" t="s">
        <v>458</v>
      </c>
      <c r="B450" s="79" t="str">
        <f>Delivery!I90</f>
        <v>ReimaTec shoes, Hallava</v>
      </c>
      <c r="C450" s="79" t="str">
        <f>Delivery!H90</f>
        <v>3 Junior</v>
      </c>
      <c r="D450" s="79" t="str">
        <f>Delivery!J90</f>
        <v>5400147A</v>
      </c>
      <c r="E450" s="79" t="str">
        <f>Delivery!AN89</f>
        <v>5/5.5</v>
      </c>
      <c r="F450" s="79" t="str">
        <f>+Delivery!AN90</f>
        <v/>
      </c>
    </row>
    <row r="451" spans="1:6">
      <c r="A451" t="s">
        <v>459</v>
      </c>
      <c r="B451" s="79" t="str">
        <f>Delivery!I90</f>
        <v>ReimaTec shoes, Hallava</v>
      </c>
      <c r="C451" s="79" t="str">
        <f>Delivery!H90</f>
        <v>3 Junior</v>
      </c>
      <c r="D451" s="79" t="str">
        <f>Delivery!J90</f>
        <v>5400147A</v>
      </c>
      <c r="E451" s="79" t="str">
        <f>Delivery!AP89</f>
        <v>6/6.5</v>
      </c>
      <c r="F451" s="79" t="str">
        <f>+Delivery!AP90</f>
        <v/>
      </c>
    </row>
    <row r="452" spans="1:6">
      <c r="A452" t="s">
        <v>460</v>
      </c>
      <c r="B452" s="79" t="str">
        <f>Delivery!I92</f>
        <v>ReimaTec shoes, Hallava</v>
      </c>
      <c r="C452" s="79" t="str">
        <f>Delivery!H92</f>
        <v>3 Junior</v>
      </c>
      <c r="D452" s="79" t="str">
        <f>Delivery!J92</f>
        <v>5400147A</v>
      </c>
      <c r="E452" s="79" t="str">
        <f>Delivery!N91</f>
        <v>7.5/8</v>
      </c>
      <c r="F452" s="79" t="str">
        <f>+Delivery!N92</f>
        <v/>
      </c>
    </row>
    <row r="453" spans="1:6">
      <c r="A453" t="s">
        <v>461</v>
      </c>
      <c r="B453" s="79" t="str">
        <f>Delivery!I92</f>
        <v>ReimaTec shoes, Hallava</v>
      </c>
      <c r="C453" s="79" t="str">
        <f>Delivery!H92</f>
        <v>3 Junior</v>
      </c>
      <c r="D453" s="79" t="str">
        <f>Delivery!J92</f>
        <v>5400147A</v>
      </c>
      <c r="E453" s="79" t="str">
        <f>Delivery!P91</f>
        <v>8.5/9</v>
      </c>
      <c r="F453" s="79">
        <f>+Delivery!P92</f>
        <v>0</v>
      </c>
    </row>
    <row r="454" spans="1:6">
      <c r="A454" t="s">
        <v>462</v>
      </c>
      <c r="B454" s="79" t="str">
        <f>Delivery!I92</f>
        <v>ReimaTec shoes, Hallava</v>
      </c>
      <c r="C454" s="79" t="str">
        <f>Delivery!H92</f>
        <v>3 Junior</v>
      </c>
      <c r="D454" s="79" t="str">
        <f>Delivery!J92</f>
        <v>5400147A</v>
      </c>
      <c r="E454" s="79" t="str">
        <f>Delivery!R91</f>
        <v>9.5</v>
      </c>
      <c r="F454" s="79" t="str">
        <f>+Delivery!R92</f>
        <v/>
      </c>
    </row>
    <row r="455" spans="1:6">
      <c r="A455" t="s">
        <v>463</v>
      </c>
      <c r="B455" s="79" t="str">
        <f>Delivery!I92</f>
        <v>ReimaTec shoes, Hallava</v>
      </c>
      <c r="C455" s="79" t="str">
        <f>Delivery!H92</f>
        <v>3 Junior</v>
      </c>
      <c r="D455" s="79" t="str">
        <f>Delivery!J92</f>
        <v>5400147A</v>
      </c>
      <c r="E455" s="79" t="str">
        <f>Delivery!T91</f>
        <v>10/10.5</v>
      </c>
      <c r="F455" s="79">
        <f>+Delivery!T92</f>
        <v>0</v>
      </c>
    </row>
    <row r="456" spans="1:6">
      <c r="A456" t="s">
        <v>464</v>
      </c>
      <c r="B456" s="79" t="str">
        <f>Delivery!I92</f>
        <v>ReimaTec shoes, Hallava</v>
      </c>
      <c r="C456" s="79" t="str">
        <f>Delivery!H92</f>
        <v>3 Junior</v>
      </c>
      <c r="D456" s="79" t="str">
        <f>Delivery!J92</f>
        <v>5400147A</v>
      </c>
      <c r="E456" s="79" t="str">
        <f>Delivery!V91</f>
        <v>11</v>
      </c>
      <c r="F456" s="79">
        <f>+Delivery!V92</f>
        <v>0</v>
      </c>
    </row>
    <row r="457" spans="1:6">
      <c r="A457" t="s">
        <v>465</v>
      </c>
      <c r="B457" s="79" t="str">
        <f>Delivery!I92</f>
        <v>ReimaTec shoes, Hallava</v>
      </c>
      <c r="C457" s="79" t="str">
        <f>Delivery!H92</f>
        <v>3 Junior</v>
      </c>
      <c r="D457" s="79" t="str">
        <f>Delivery!J92</f>
        <v>5400147A</v>
      </c>
      <c r="E457" s="79" t="str">
        <f>Delivery!X91</f>
        <v>11.5</v>
      </c>
      <c r="F457" s="79">
        <f>+Delivery!X92</f>
        <v>0</v>
      </c>
    </row>
    <row r="458" spans="1:6">
      <c r="A458" t="s">
        <v>466</v>
      </c>
      <c r="B458" s="79" t="str">
        <f>Delivery!I92</f>
        <v>ReimaTec shoes, Hallava</v>
      </c>
      <c r="C458" s="79" t="str">
        <f>Delivery!H92</f>
        <v>3 Junior</v>
      </c>
      <c r="D458" s="79" t="str">
        <f>Delivery!J92</f>
        <v>5400147A</v>
      </c>
      <c r="E458" s="79" t="str">
        <f>Delivery!Z91</f>
        <v>12/12.5</v>
      </c>
      <c r="F458" s="79">
        <f>+Delivery!Z92</f>
        <v>0</v>
      </c>
    </row>
    <row r="459" spans="1:6">
      <c r="A459" t="s">
        <v>467</v>
      </c>
      <c r="B459" s="79" t="str">
        <f>Delivery!I92</f>
        <v>ReimaTec shoes, Hallava</v>
      </c>
      <c r="C459" s="79" t="str">
        <f>Delivery!H92</f>
        <v>3 Junior</v>
      </c>
      <c r="D459" s="79" t="str">
        <f>Delivery!J92</f>
        <v>5400147A</v>
      </c>
      <c r="E459" s="79" t="str">
        <f>Delivery!AB91</f>
        <v>13/13.5</v>
      </c>
      <c r="F459" s="79">
        <f>+Delivery!AB92</f>
        <v>0</v>
      </c>
    </row>
    <row r="460" spans="1:6">
      <c r="A460" t="s">
        <v>468</v>
      </c>
      <c r="B460" s="79" t="str">
        <f>Delivery!I92</f>
        <v>ReimaTec shoes, Hallava</v>
      </c>
      <c r="C460" s="79" t="str">
        <f>Delivery!H92</f>
        <v>3 Junior</v>
      </c>
      <c r="D460" s="79" t="str">
        <f>Delivery!J92</f>
        <v>5400147A</v>
      </c>
      <c r="E460" s="79" t="str">
        <f>Delivery!AD91</f>
        <v>1</v>
      </c>
      <c r="F460" s="79">
        <f>+Delivery!AD92</f>
        <v>0</v>
      </c>
    </row>
    <row r="461" spans="1:6">
      <c r="A461" t="s">
        <v>469</v>
      </c>
      <c r="B461" s="79" t="str">
        <f>Delivery!I92</f>
        <v>ReimaTec shoes, Hallava</v>
      </c>
      <c r="C461" s="79" t="str">
        <f>Delivery!H92</f>
        <v>3 Junior</v>
      </c>
      <c r="D461" s="79" t="str">
        <f>Delivery!J92</f>
        <v>5400147A</v>
      </c>
      <c r="E461" s="79" t="str">
        <f>Delivery!AF91</f>
        <v>1.5/2</v>
      </c>
      <c r="F461" s="79">
        <f>+Delivery!AF92</f>
        <v>0</v>
      </c>
    </row>
    <row r="462" spans="1:6">
      <c r="A462" t="s">
        <v>470</v>
      </c>
      <c r="B462" s="79" t="str">
        <f>Delivery!I92</f>
        <v>ReimaTec shoes, Hallava</v>
      </c>
      <c r="C462" s="79" t="str">
        <f>Delivery!H92</f>
        <v>3 Junior</v>
      </c>
      <c r="D462" s="79" t="str">
        <f>Delivery!J92</f>
        <v>5400147A</v>
      </c>
      <c r="E462" s="79" t="str">
        <f>Delivery!AH91</f>
        <v>2.5/3</v>
      </c>
      <c r="F462" s="79">
        <f>+Delivery!AH92</f>
        <v>0</v>
      </c>
    </row>
    <row r="463" spans="1:6">
      <c r="A463" t="s">
        <v>471</v>
      </c>
      <c r="B463" s="79" t="str">
        <f>Delivery!I92</f>
        <v>ReimaTec shoes, Hallava</v>
      </c>
      <c r="C463" s="79" t="str">
        <f>Delivery!H92</f>
        <v>3 Junior</v>
      </c>
      <c r="D463" s="79" t="str">
        <f>Delivery!J92</f>
        <v>5400147A</v>
      </c>
      <c r="E463" s="79" t="str">
        <f>Delivery!AJ91</f>
        <v>3.5</v>
      </c>
      <c r="F463" s="79">
        <f>+Delivery!AJ92</f>
        <v>0</v>
      </c>
    </row>
    <row r="464" spans="1:6">
      <c r="A464" t="s">
        <v>472</v>
      </c>
      <c r="B464" s="79" t="str">
        <f>Delivery!I94</f>
        <v>ReimaTec shoes, Hallava</v>
      </c>
      <c r="C464" s="79" t="str">
        <f>Delivery!H94</f>
        <v>3 Junior</v>
      </c>
      <c r="D464" s="79" t="str">
        <f>Delivery!J94</f>
        <v>5400147A</v>
      </c>
      <c r="E464" s="79" t="str">
        <f>Delivery!N93</f>
        <v>7.5/8</v>
      </c>
      <c r="F464" s="79" t="str">
        <f>+Delivery!N94</f>
        <v/>
      </c>
    </row>
    <row r="465" spans="1:6">
      <c r="A465" t="s">
        <v>473</v>
      </c>
      <c r="B465" s="79" t="str">
        <f>Delivery!I94</f>
        <v>ReimaTec shoes, Hallava</v>
      </c>
      <c r="C465" s="79" t="str">
        <f>Delivery!H94</f>
        <v>3 Junior</v>
      </c>
      <c r="D465" s="79" t="str">
        <f>Delivery!J94</f>
        <v>5400147A</v>
      </c>
      <c r="E465" s="79" t="str">
        <f>Delivery!P93</f>
        <v>8.5/9</v>
      </c>
      <c r="F465" s="79">
        <f>+Delivery!P94</f>
        <v>0</v>
      </c>
    </row>
    <row r="466" spans="1:6">
      <c r="A466" t="s">
        <v>474</v>
      </c>
      <c r="B466" s="79" t="str">
        <f>Delivery!I94</f>
        <v>ReimaTec shoes, Hallava</v>
      </c>
      <c r="C466" s="79" t="str">
        <f>Delivery!H94</f>
        <v>3 Junior</v>
      </c>
      <c r="D466" s="79" t="str">
        <f>Delivery!J94</f>
        <v>5400147A</v>
      </c>
      <c r="E466" s="79" t="str">
        <f>Delivery!R93</f>
        <v>9.5</v>
      </c>
      <c r="F466" s="79">
        <f>+Delivery!R94</f>
        <v>0</v>
      </c>
    </row>
    <row r="467" spans="1:6">
      <c r="A467" t="s">
        <v>475</v>
      </c>
      <c r="B467" s="79" t="str">
        <f>Delivery!I94</f>
        <v>ReimaTec shoes, Hallava</v>
      </c>
      <c r="C467" s="79" t="str">
        <f>Delivery!H94</f>
        <v>3 Junior</v>
      </c>
      <c r="D467" s="79" t="str">
        <f>Delivery!J94</f>
        <v>5400147A</v>
      </c>
      <c r="E467" s="79" t="str">
        <f>Delivery!T93</f>
        <v>10/10.5</v>
      </c>
      <c r="F467" s="79" t="str">
        <f>+Delivery!T94</f>
        <v/>
      </c>
    </row>
    <row r="468" spans="1:6">
      <c r="A468" t="s">
        <v>476</v>
      </c>
      <c r="B468" s="79" t="str">
        <f>Delivery!I94</f>
        <v>ReimaTec shoes, Hallava</v>
      </c>
      <c r="C468" s="79" t="str">
        <f>Delivery!H94</f>
        <v>3 Junior</v>
      </c>
      <c r="D468" s="79" t="str">
        <f>Delivery!J94</f>
        <v>5400147A</v>
      </c>
      <c r="E468" s="79" t="str">
        <f>Delivery!V93</f>
        <v>11</v>
      </c>
      <c r="F468" s="79">
        <f>+Delivery!V94</f>
        <v>0</v>
      </c>
    </row>
    <row r="469" spans="1:6">
      <c r="A469" t="s">
        <v>477</v>
      </c>
      <c r="B469" s="79" t="str">
        <f>Delivery!I94</f>
        <v>ReimaTec shoes, Hallava</v>
      </c>
      <c r="C469" s="79" t="str">
        <f>Delivery!H94</f>
        <v>3 Junior</v>
      </c>
      <c r="D469" s="79" t="str">
        <f>Delivery!J94</f>
        <v>5400147A</v>
      </c>
      <c r="E469" s="79" t="str">
        <f>Delivery!X93</f>
        <v>11.5</v>
      </c>
      <c r="F469" s="79">
        <f>+Delivery!X94</f>
        <v>0</v>
      </c>
    </row>
    <row r="470" spans="1:6">
      <c r="A470" t="s">
        <v>478</v>
      </c>
      <c r="B470" s="79" t="str">
        <f>Delivery!I94</f>
        <v>ReimaTec shoes, Hallava</v>
      </c>
      <c r="C470" s="79" t="str">
        <f>Delivery!H94</f>
        <v>3 Junior</v>
      </c>
      <c r="D470" s="79" t="str">
        <f>Delivery!J94</f>
        <v>5400147A</v>
      </c>
      <c r="E470" s="79" t="str">
        <f>Delivery!Z93</f>
        <v>12/12.5</v>
      </c>
      <c r="F470" s="79">
        <f>+Delivery!Z94</f>
        <v>0</v>
      </c>
    </row>
    <row r="471" spans="1:6">
      <c r="A471" t="s">
        <v>479</v>
      </c>
      <c r="B471" s="79" t="str">
        <f>Delivery!I94</f>
        <v>ReimaTec shoes, Hallava</v>
      </c>
      <c r="C471" s="79" t="str">
        <f>Delivery!H94</f>
        <v>3 Junior</v>
      </c>
      <c r="D471" s="79" t="str">
        <f>Delivery!J94</f>
        <v>5400147A</v>
      </c>
      <c r="E471" s="79" t="str">
        <f>Delivery!AB93</f>
        <v>13/13.5</v>
      </c>
      <c r="F471" s="79">
        <f>+Delivery!AB94</f>
        <v>0</v>
      </c>
    </row>
    <row r="472" spans="1:6">
      <c r="A472" t="s">
        <v>480</v>
      </c>
      <c r="B472" s="79" t="str">
        <f>Delivery!I94</f>
        <v>ReimaTec shoes, Hallava</v>
      </c>
      <c r="C472" s="79" t="str">
        <f>Delivery!H94</f>
        <v>3 Junior</v>
      </c>
      <c r="D472" s="79" t="str">
        <f>Delivery!J94</f>
        <v>5400147A</v>
      </c>
      <c r="E472" s="79" t="str">
        <f>Delivery!AD93</f>
        <v>1</v>
      </c>
      <c r="F472" s="79">
        <f>+Delivery!AD94</f>
        <v>0</v>
      </c>
    </row>
    <row r="473" spans="1:6">
      <c r="A473" t="s">
        <v>481</v>
      </c>
      <c r="B473" s="79" t="str">
        <f>Delivery!I94</f>
        <v>ReimaTec shoes, Hallava</v>
      </c>
      <c r="C473" s="79" t="str">
        <f>Delivery!H94</f>
        <v>3 Junior</v>
      </c>
      <c r="D473" s="79" t="str">
        <f>Delivery!J94</f>
        <v>5400147A</v>
      </c>
      <c r="E473" s="79" t="str">
        <f>Delivery!AF93</f>
        <v>1.5/2</v>
      </c>
      <c r="F473" s="79">
        <f>+Delivery!AF94</f>
        <v>0</v>
      </c>
    </row>
    <row r="474" spans="1:6">
      <c r="A474" t="s">
        <v>482</v>
      </c>
      <c r="B474" s="79" t="str">
        <f>Delivery!I94</f>
        <v>ReimaTec shoes, Hallava</v>
      </c>
      <c r="C474" s="79" t="str">
        <f>Delivery!H94</f>
        <v>3 Junior</v>
      </c>
      <c r="D474" s="79" t="str">
        <f>Delivery!J94</f>
        <v>5400147A</v>
      </c>
      <c r="E474" s="79" t="str">
        <f>Delivery!AH93</f>
        <v>2.5/3</v>
      </c>
      <c r="F474" s="79">
        <f>+Delivery!AH94</f>
        <v>0</v>
      </c>
    </row>
    <row r="475" spans="1:6">
      <c r="A475" t="s">
        <v>483</v>
      </c>
      <c r="B475" s="79" t="str">
        <f>Delivery!I94</f>
        <v>ReimaTec shoes, Hallava</v>
      </c>
      <c r="C475" s="79" t="str">
        <f>Delivery!H94</f>
        <v>3 Junior</v>
      </c>
      <c r="D475" s="79" t="str">
        <f>Delivery!J94</f>
        <v>5400147A</v>
      </c>
      <c r="E475" s="79" t="str">
        <f>Delivery!AJ93</f>
        <v>3.5</v>
      </c>
      <c r="F475" s="79">
        <f>+Delivery!AJ94</f>
        <v>0</v>
      </c>
    </row>
    <row r="476" spans="1:6">
      <c r="A476" t="s">
        <v>484</v>
      </c>
      <c r="B476" s="79" t="str">
        <f>Delivery!I94</f>
        <v>ReimaTec shoes, Hallava</v>
      </c>
      <c r="C476" s="79" t="str">
        <f>Delivery!H94</f>
        <v>3 Junior</v>
      </c>
      <c r="D476" s="79" t="str">
        <f>Delivery!J94</f>
        <v>5400147A</v>
      </c>
      <c r="E476" s="79" t="str">
        <f>Delivery!AL93</f>
        <v>4/4.5</v>
      </c>
      <c r="F476" s="79" t="str">
        <f>+Delivery!AL94</f>
        <v/>
      </c>
    </row>
    <row r="477" spans="1:6">
      <c r="A477" t="s">
        <v>485</v>
      </c>
      <c r="B477" s="79" t="str">
        <f>Delivery!I94</f>
        <v>ReimaTec shoes, Hallava</v>
      </c>
      <c r="C477" s="79" t="str">
        <f>Delivery!H94</f>
        <v>3 Junior</v>
      </c>
      <c r="D477" s="79" t="str">
        <f>Delivery!J94</f>
        <v>5400147A</v>
      </c>
      <c r="E477" s="79" t="str">
        <f>Delivery!AN93</f>
        <v>5/5.5</v>
      </c>
      <c r="F477" s="79" t="str">
        <f>+Delivery!AN94</f>
        <v/>
      </c>
    </row>
    <row r="478" spans="1:6">
      <c r="A478" t="s">
        <v>486</v>
      </c>
      <c r="B478" s="79" t="str">
        <f>Delivery!I94</f>
        <v>ReimaTec shoes, Hallava</v>
      </c>
      <c r="C478" s="79" t="str">
        <f>Delivery!H94</f>
        <v>3 Junior</v>
      </c>
      <c r="D478" s="79" t="str">
        <f>Delivery!J94</f>
        <v>5400147A</v>
      </c>
      <c r="E478" s="79" t="str">
        <f>Delivery!AP93</f>
        <v>6/6.5</v>
      </c>
      <c r="F478" s="79" t="str">
        <f>+Delivery!AP94</f>
        <v/>
      </c>
    </row>
    <row r="479" spans="1:6">
      <c r="A479" t="s">
        <v>487</v>
      </c>
      <c r="B479" s="79" t="str">
        <f>Delivery!I96</f>
        <v>ReimaTec shoes, Hallava</v>
      </c>
      <c r="C479" s="79" t="str">
        <f>Delivery!H96</f>
        <v>3 Junior</v>
      </c>
      <c r="D479" s="79" t="str">
        <f>Delivery!J96</f>
        <v>5400147A</v>
      </c>
      <c r="E479" s="79" t="str">
        <f>Delivery!N95</f>
        <v>7.5/8</v>
      </c>
      <c r="F479" s="79" t="str">
        <f>+Delivery!N96</f>
        <v/>
      </c>
    </row>
    <row r="480" spans="1:6">
      <c r="A480" t="s">
        <v>488</v>
      </c>
      <c r="B480" s="79" t="str">
        <f>Delivery!I96</f>
        <v>ReimaTec shoes, Hallava</v>
      </c>
      <c r="C480" s="79" t="str">
        <f>Delivery!H96</f>
        <v>3 Junior</v>
      </c>
      <c r="D480" s="79" t="str">
        <f>Delivery!J96</f>
        <v>5400147A</v>
      </c>
      <c r="E480" s="79" t="str">
        <f>Delivery!P95</f>
        <v>8.5/9</v>
      </c>
      <c r="F480" s="79" t="str">
        <f>+Delivery!P96</f>
        <v/>
      </c>
    </row>
    <row r="481" spans="1:6">
      <c r="A481" t="s">
        <v>489</v>
      </c>
      <c r="B481" s="79" t="str">
        <f>Delivery!I96</f>
        <v>ReimaTec shoes, Hallava</v>
      </c>
      <c r="C481" s="79" t="str">
        <f>Delivery!H96</f>
        <v>3 Junior</v>
      </c>
      <c r="D481" s="79" t="str">
        <f>Delivery!J96</f>
        <v>5400147A</v>
      </c>
      <c r="E481" s="79" t="str">
        <f>Delivery!R95</f>
        <v>9.5</v>
      </c>
      <c r="F481" s="79">
        <f>+Delivery!R96</f>
        <v>0</v>
      </c>
    </row>
    <row r="482" spans="1:6">
      <c r="A482" t="s">
        <v>490</v>
      </c>
      <c r="B482" s="79" t="str">
        <f>Delivery!I96</f>
        <v>ReimaTec shoes, Hallava</v>
      </c>
      <c r="C482" s="79" t="str">
        <f>Delivery!H96</f>
        <v>3 Junior</v>
      </c>
      <c r="D482" s="79" t="str">
        <f>Delivery!J96</f>
        <v>5400147A</v>
      </c>
      <c r="E482" s="79" t="str">
        <f>Delivery!T95</f>
        <v>10/10.5</v>
      </c>
      <c r="F482" s="79">
        <f>+Delivery!T96</f>
        <v>0</v>
      </c>
    </row>
    <row r="483" spans="1:6">
      <c r="A483" t="s">
        <v>491</v>
      </c>
      <c r="B483" s="79" t="str">
        <f>Delivery!I96</f>
        <v>ReimaTec shoes, Hallava</v>
      </c>
      <c r="C483" s="79" t="str">
        <f>Delivery!H96</f>
        <v>3 Junior</v>
      </c>
      <c r="D483" s="79" t="str">
        <f>Delivery!J96</f>
        <v>5400147A</v>
      </c>
      <c r="E483" s="79" t="str">
        <f>Delivery!V95</f>
        <v>11</v>
      </c>
      <c r="F483" s="79">
        <f>+Delivery!V96</f>
        <v>0</v>
      </c>
    </row>
    <row r="484" spans="1:6">
      <c r="A484" t="s">
        <v>492</v>
      </c>
      <c r="B484" s="79" t="str">
        <f>Delivery!I96</f>
        <v>ReimaTec shoes, Hallava</v>
      </c>
      <c r="C484" s="79" t="str">
        <f>Delivery!H96</f>
        <v>3 Junior</v>
      </c>
      <c r="D484" s="79" t="str">
        <f>Delivery!J96</f>
        <v>5400147A</v>
      </c>
      <c r="E484" s="79" t="str">
        <f>Delivery!X95</f>
        <v>11.5</v>
      </c>
      <c r="F484" s="79">
        <f>+Delivery!X96</f>
        <v>0</v>
      </c>
    </row>
    <row r="485" spans="1:6">
      <c r="A485" t="s">
        <v>493</v>
      </c>
      <c r="B485" s="79" t="str">
        <f>Delivery!I96</f>
        <v>ReimaTec shoes, Hallava</v>
      </c>
      <c r="C485" s="79" t="str">
        <f>Delivery!H96</f>
        <v>3 Junior</v>
      </c>
      <c r="D485" s="79" t="str">
        <f>Delivery!J96</f>
        <v>5400147A</v>
      </c>
      <c r="E485" s="79" t="str">
        <f>Delivery!Z95</f>
        <v>12/12.5</v>
      </c>
      <c r="F485" s="79">
        <f>+Delivery!Z96</f>
        <v>0</v>
      </c>
    </row>
    <row r="486" spans="1:6">
      <c r="A486" t="s">
        <v>494</v>
      </c>
      <c r="B486" s="79" t="str">
        <f>Delivery!I96</f>
        <v>ReimaTec shoes, Hallava</v>
      </c>
      <c r="C486" s="79" t="str">
        <f>Delivery!H96</f>
        <v>3 Junior</v>
      </c>
      <c r="D486" s="79" t="str">
        <f>Delivery!J96</f>
        <v>5400147A</v>
      </c>
      <c r="E486" s="79" t="str">
        <f>Delivery!AB95</f>
        <v>13/13.5</v>
      </c>
      <c r="F486" s="79">
        <f>+Delivery!AB96</f>
        <v>0</v>
      </c>
    </row>
    <row r="487" spans="1:6">
      <c r="A487" t="s">
        <v>495</v>
      </c>
      <c r="B487" s="79" t="str">
        <f>Delivery!I96</f>
        <v>ReimaTec shoes, Hallava</v>
      </c>
      <c r="C487" s="79" t="str">
        <f>Delivery!H96</f>
        <v>3 Junior</v>
      </c>
      <c r="D487" s="79" t="str">
        <f>Delivery!J96</f>
        <v>5400147A</v>
      </c>
      <c r="E487" s="79" t="str">
        <f>Delivery!AD95</f>
        <v>1</v>
      </c>
      <c r="F487" s="79">
        <f>+Delivery!AD96</f>
        <v>0</v>
      </c>
    </row>
    <row r="488" spans="1:6">
      <c r="A488" t="s">
        <v>496</v>
      </c>
      <c r="B488" s="79" t="str">
        <f>Delivery!I96</f>
        <v>ReimaTec shoes, Hallava</v>
      </c>
      <c r="C488" s="79" t="str">
        <f>Delivery!H96</f>
        <v>3 Junior</v>
      </c>
      <c r="D488" s="79" t="str">
        <f>Delivery!J96</f>
        <v>5400147A</v>
      </c>
      <c r="E488" s="79" t="str">
        <f>Delivery!AF95</f>
        <v>1.5/2</v>
      </c>
      <c r="F488" s="79">
        <f>+Delivery!AF96</f>
        <v>0</v>
      </c>
    </row>
    <row r="489" spans="1:6">
      <c r="A489" t="s">
        <v>497</v>
      </c>
      <c r="B489" s="79" t="str">
        <f>Delivery!I96</f>
        <v>ReimaTec shoes, Hallava</v>
      </c>
      <c r="C489" s="79" t="str">
        <f>Delivery!H96</f>
        <v>3 Junior</v>
      </c>
      <c r="D489" s="79" t="str">
        <f>Delivery!J96</f>
        <v>5400147A</v>
      </c>
      <c r="E489" s="79" t="str">
        <f>Delivery!AH95</f>
        <v>2.5/3</v>
      </c>
      <c r="F489" s="79">
        <f>+Delivery!AH96</f>
        <v>0</v>
      </c>
    </row>
    <row r="490" spans="1:6">
      <c r="A490" t="s">
        <v>498</v>
      </c>
      <c r="B490" s="79" t="str">
        <f>Delivery!I96</f>
        <v>ReimaTec shoes, Hallava</v>
      </c>
      <c r="C490" s="79" t="str">
        <f>Delivery!H96</f>
        <v>3 Junior</v>
      </c>
      <c r="D490" s="79" t="str">
        <f>Delivery!J96</f>
        <v>5400147A</v>
      </c>
      <c r="E490" s="79" t="str">
        <f>Delivery!AJ95</f>
        <v>3.5</v>
      </c>
      <c r="F490" s="79">
        <f>+Delivery!AJ96</f>
        <v>0</v>
      </c>
    </row>
    <row r="491" spans="1:6">
      <c r="A491" t="s">
        <v>499</v>
      </c>
      <c r="B491" s="79" t="str">
        <f>Delivery!I96</f>
        <v>ReimaTec shoes, Hallava</v>
      </c>
      <c r="C491" s="79" t="str">
        <f>Delivery!H96</f>
        <v>3 Junior</v>
      </c>
      <c r="D491" s="79" t="str">
        <f>Delivery!J96</f>
        <v>5400147A</v>
      </c>
      <c r="E491" s="79" t="str">
        <f>Delivery!AL95</f>
        <v>4/4.5</v>
      </c>
      <c r="F491" s="79" t="str">
        <f>+Delivery!AL96</f>
        <v/>
      </c>
    </row>
    <row r="492" spans="1:6">
      <c r="A492" t="s">
        <v>500</v>
      </c>
      <c r="B492" s="79" t="str">
        <f>Delivery!I96</f>
        <v>ReimaTec shoes, Hallava</v>
      </c>
      <c r="C492" s="79" t="str">
        <f>Delivery!H96</f>
        <v>3 Junior</v>
      </c>
      <c r="D492" s="79" t="str">
        <f>Delivery!J96</f>
        <v>5400147A</v>
      </c>
      <c r="E492" s="79" t="str">
        <f>Delivery!AN95</f>
        <v>5/5.5</v>
      </c>
      <c r="F492" s="79" t="str">
        <f>+Delivery!AN96</f>
        <v/>
      </c>
    </row>
    <row r="493" spans="1:6">
      <c r="A493" t="s">
        <v>501</v>
      </c>
      <c r="B493" s="79" t="str">
        <f>Delivery!I96</f>
        <v>ReimaTec shoes, Hallava</v>
      </c>
      <c r="C493" s="79" t="str">
        <f>Delivery!H96</f>
        <v>3 Junior</v>
      </c>
      <c r="D493" s="79" t="str">
        <f>Delivery!J96</f>
        <v>5400147A</v>
      </c>
      <c r="E493" s="79" t="str">
        <f>Delivery!AP95</f>
        <v>6/6.5</v>
      </c>
      <c r="F493" s="79" t="str">
        <f>+Delivery!AP96</f>
        <v/>
      </c>
    </row>
    <row r="494" spans="1:6">
      <c r="A494" t="s">
        <v>502</v>
      </c>
      <c r="B494" s="79" t="str">
        <f>Delivery!I98</f>
        <v>ReimaTec shoes, Hallava</v>
      </c>
      <c r="C494" s="79" t="str">
        <f>Delivery!H98</f>
        <v>3 Junior</v>
      </c>
      <c r="D494" s="79" t="str">
        <f>Delivery!J98</f>
        <v>5400147A</v>
      </c>
      <c r="E494" s="79" t="str">
        <f>Delivery!N97</f>
        <v>7.5/8</v>
      </c>
      <c r="F494" s="79" t="str">
        <f>+Delivery!N98</f>
        <v/>
      </c>
    </row>
    <row r="495" spans="1:6">
      <c r="A495" t="s">
        <v>503</v>
      </c>
      <c r="B495" s="79" t="str">
        <f>Delivery!I98</f>
        <v>ReimaTec shoes, Hallava</v>
      </c>
      <c r="C495" s="79" t="str">
        <f>Delivery!H98</f>
        <v>3 Junior</v>
      </c>
      <c r="D495" s="79" t="str">
        <f>Delivery!J98</f>
        <v>5400147A</v>
      </c>
      <c r="E495" s="79" t="str">
        <f>Delivery!P97</f>
        <v>8.5/9</v>
      </c>
      <c r="F495" s="79" t="str">
        <f>+Delivery!P98</f>
        <v/>
      </c>
    </row>
    <row r="496" spans="1:6">
      <c r="A496" t="s">
        <v>504</v>
      </c>
      <c r="B496" s="79" t="str">
        <f>Delivery!I98</f>
        <v>ReimaTec shoes, Hallava</v>
      </c>
      <c r="C496" s="79" t="str">
        <f>Delivery!H98</f>
        <v>3 Junior</v>
      </c>
      <c r="D496" s="79" t="str">
        <f>Delivery!J98</f>
        <v>5400147A</v>
      </c>
      <c r="E496" s="79" t="str">
        <f>Delivery!R97</f>
        <v>9.5</v>
      </c>
      <c r="F496" s="79" t="str">
        <f>+Delivery!R98</f>
        <v/>
      </c>
    </row>
    <row r="497" spans="1:6">
      <c r="A497" t="s">
        <v>505</v>
      </c>
      <c r="B497" s="79" t="str">
        <f>Delivery!I98</f>
        <v>ReimaTec shoes, Hallava</v>
      </c>
      <c r="C497" s="79" t="str">
        <f>Delivery!H98</f>
        <v>3 Junior</v>
      </c>
      <c r="D497" s="79" t="str">
        <f>Delivery!J98</f>
        <v>5400147A</v>
      </c>
      <c r="E497" s="79" t="str">
        <f>Delivery!T97</f>
        <v>10/10.5</v>
      </c>
      <c r="F497" s="79" t="str">
        <f>+Delivery!T98</f>
        <v/>
      </c>
    </row>
    <row r="498" spans="1:6">
      <c r="A498" t="s">
        <v>506</v>
      </c>
      <c r="B498" s="79" t="str">
        <f>Delivery!I98</f>
        <v>ReimaTec shoes, Hallava</v>
      </c>
      <c r="C498" s="79" t="str">
        <f>Delivery!H98</f>
        <v>3 Junior</v>
      </c>
      <c r="D498" s="79" t="str">
        <f>Delivery!J98</f>
        <v>5400147A</v>
      </c>
      <c r="E498" s="79" t="str">
        <f>Delivery!V97</f>
        <v>11</v>
      </c>
      <c r="F498" s="79">
        <f>+Delivery!V98</f>
        <v>0</v>
      </c>
    </row>
    <row r="499" spans="1:6">
      <c r="A499" t="s">
        <v>507</v>
      </c>
      <c r="B499" s="79" t="str">
        <f>Delivery!I98</f>
        <v>ReimaTec shoes, Hallava</v>
      </c>
      <c r="C499" s="79" t="str">
        <f>Delivery!H98</f>
        <v>3 Junior</v>
      </c>
      <c r="D499" s="79" t="str">
        <f>Delivery!J98</f>
        <v>5400147A</v>
      </c>
      <c r="E499" s="79" t="str">
        <f>Delivery!X97</f>
        <v>11.5</v>
      </c>
      <c r="F499" s="79">
        <f>+Delivery!X98</f>
        <v>0</v>
      </c>
    </row>
    <row r="500" spans="1:6">
      <c r="A500" t="s">
        <v>508</v>
      </c>
      <c r="B500" s="79" t="str">
        <f>Delivery!I98</f>
        <v>ReimaTec shoes, Hallava</v>
      </c>
      <c r="C500" s="79" t="str">
        <f>Delivery!H98</f>
        <v>3 Junior</v>
      </c>
      <c r="D500" s="79" t="str">
        <f>Delivery!J98</f>
        <v>5400147A</v>
      </c>
      <c r="E500" s="79" t="str">
        <f>Delivery!Z97</f>
        <v>12/12.5</v>
      </c>
      <c r="F500" s="79">
        <f>+Delivery!Z98</f>
        <v>0</v>
      </c>
    </row>
    <row r="501" spans="1:6">
      <c r="A501" t="s">
        <v>509</v>
      </c>
      <c r="B501" s="79" t="str">
        <f>Delivery!I98</f>
        <v>ReimaTec shoes, Hallava</v>
      </c>
      <c r="C501" s="79" t="str">
        <f>Delivery!H98</f>
        <v>3 Junior</v>
      </c>
      <c r="D501" s="79" t="str">
        <f>Delivery!J98</f>
        <v>5400147A</v>
      </c>
      <c r="E501" s="79" t="str">
        <f>Delivery!AB97</f>
        <v>13/13.5</v>
      </c>
      <c r="F501" s="79">
        <f>+Delivery!AB98</f>
        <v>0</v>
      </c>
    </row>
    <row r="502" spans="1:6">
      <c r="A502" t="s">
        <v>510</v>
      </c>
      <c r="B502" s="79" t="str">
        <f>Delivery!I98</f>
        <v>ReimaTec shoes, Hallava</v>
      </c>
      <c r="C502" s="79" t="str">
        <f>Delivery!H98</f>
        <v>3 Junior</v>
      </c>
      <c r="D502" s="79" t="str">
        <f>Delivery!J98</f>
        <v>5400147A</v>
      </c>
      <c r="E502" s="79" t="str">
        <f>Delivery!AD97</f>
        <v>1</v>
      </c>
      <c r="F502" s="79">
        <f>+Delivery!AD98</f>
        <v>0</v>
      </c>
    </row>
    <row r="503" spans="1:6">
      <c r="A503" t="s">
        <v>511</v>
      </c>
      <c r="B503" s="79" t="str">
        <f>Delivery!I98</f>
        <v>ReimaTec shoes, Hallava</v>
      </c>
      <c r="C503" s="79" t="str">
        <f>Delivery!H98</f>
        <v>3 Junior</v>
      </c>
      <c r="D503" s="79" t="str">
        <f>Delivery!J98</f>
        <v>5400147A</v>
      </c>
      <c r="E503" s="79" t="str">
        <f>Delivery!AF97</f>
        <v>1.5/2</v>
      </c>
      <c r="F503" s="79">
        <f>+Delivery!AF98</f>
        <v>0</v>
      </c>
    </row>
    <row r="504" spans="1:6">
      <c r="A504" t="s">
        <v>512</v>
      </c>
      <c r="B504" s="79" t="str">
        <f>Delivery!I98</f>
        <v>ReimaTec shoes, Hallava</v>
      </c>
      <c r="C504" s="79" t="str">
        <f>Delivery!H98</f>
        <v>3 Junior</v>
      </c>
      <c r="D504" s="79" t="str">
        <f>Delivery!J98</f>
        <v>5400147A</v>
      </c>
      <c r="E504" s="79" t="str">
        <f>Delivery!AH97</f>
        <v>2.5/3</v>
      </c>
      <c r="F504" s="79">
        <f>+Delivery!AH98</f>
        <v>0</v>
      </c>
    </row>
    <row r="505" spans="1:6">
      <c r="A505" t="s">
        <v>513</v>
      </c>
      <c r="B505" s="79" t="str">
        <f>Delivery!I98</f>
        <v>ReimaTec shoes, Hallava</v>
      </c>
      <c r="C505" s="79" t="str">
        <f>Delivery!H98</f>
        <v>3 Junior</v>
      </c>
      <c r="D505" s="79" t="str">
        <f>Delivery!J98</f>
        <v>5400147A</v>
      </c>
      <c r="E505" s="79" t="str">
        <f>Delivery!AJ97</f>
        <v>3.5</v>
      </c>
      <c r="F505" s="79">
        <f>+Delivery!AJ98</f>
        <v>0</v>
      </c>
    </row>
    <row r="506" spans="1:6">
      <c r="A506" t="s">
        <v>514</v>
      </c>
      <c r="B506" s="79" t="str">
        <f>Delivery!I98</f>
        <v>ReimaTec shoes, Hallava</v>
      </c>
      <c r="C506" s="79" t="str">
        <f>Delivery!H98</f>
        <v>3 Junior</v>
      </c>
      <c r="D506" s="79" t="str">
        <f>Delivery!J98</f>
        <v>5400147A</v>
      </c>
      <c r="E506" s="79" t="str">
        <f>Delivery!AL97</f>
        <v>4/4.5</v>
      </c>
      <c r="F506" s="79" t="str">
        <f>+Delivery!AL98</f>
        <v/>
      </c>
    </row>
    <row r="507" spans="1:6">
      <c r="A507" t="s">
        <v>515</v>
      </c>
      <c r="B507" s="79" t="str">
        <f>Delivery!I98</f>
        <v>ReimaTec shoes, Hallava</v>
      </c>
      <c r="C507" s="79" t="str">
        <f>Delivery!H98</f>
        <v>3 Junior</v>
      </c>
      <c r="D507" s="79" t="str">
        <f>Delivery!J98</f>
        <v>5400147A</v>
      </c>
      <c r="E507" s="79" t="str">
        <f>Delivery!AN97</f>
        <v>5/5.5</v>
      </c>
      <c r="F507" s="79" t="str">
        <f>+Delivery!AN98</f>
        <v/>
      </c>
    </row>
    <row r="508" spans="1:6">
      <c r="A508" t="s">
        <v>516</v>
      </c>
      <c r="B508" s="79" t="str">
        <f>Delivery!I98</f>
        <v>ReimaTec shoes, Hallava</v>
      </c>
      <c r="C508" s="79" t="str">
        <f>Delivery!H98</f>
        <v>3 Junior</v>
      </c>
      <c r="D508" s="79" t="str">
        <f>Delivery!J98</f>
        <v>5400147A</v>
      </c>
      <c r="E508" s="79" t="str">
        <f>Delivery!AP97</f>
        <v>6/6.5</v>
      </c>
      <c r="F508" s="79" t="str">
        <f>+Delivery!AP98</f>
        <v/>
      </c>
    </row>
    <row r="509" spans="1:6">
      <c r="A509" t="s">
        <v>517</v>
      </c>
      <c r="B509" s="79" t="str">
        <f>Delivery!I100</f>
        <v>ReimaTec shoes, Hiipien</v>
      </c>
      <c r="C509" s="79" t="str">
        <f>Delivery!H100</f>
        <v>3 Junior</v>
      </c>
      <c r="D509" s="79" t="str">
        <f>Delivery!J100</f>
        <v>5400018B</v>
      </c>
      <c r="E509" s="79" t="str">
        <f>Delivery!N99</f>
        <v>11</v>
      </c>
      <c r="F509" s="79">
        <f>+Delivery!N100</f>
        <v>0</v>
      </c>
    </row>
    <row r="510" spans="1:6">
      <c r="A510" t="s">
        <v>518</v>
      </c>
      <c r="B510" s="79" t="str">
        <f>Delivery!I100</f>
        <v>ReimaTec shoes, Hiipien</v>
      </c>
      <c r="C510" s="79" t="str">
        <f>Delivery!H100</f>
        <v>3 Junior</v>
      </c>
      <c r="D510" s="79" t="str">
        <f>Delivery!J100</f>
        <v>5400018B</v>
      </c>
      <c r="E510" s="79" t="str">
        <f>Delivery!P99</f>
        <v>11.5</v>
      </c>
      <c r="F510" s="79">
        <f>+Delivery!P100</f>
        <v>0</v>
      </c>
    </row>
    <row r="511" spans="1:6">
      <c r="A511" t="s">
        <v>519</v>
      </c>
      <c r="B511" s="79" t="str">
        <f>Delivery!I100</f>
        <v>ReimaTec shoes, Hiipien</v>
      </c>
      <c r="C511" s="79" t="str">
        <f>Delivery!H100</f>
        <v>3 Junior</v>
      </c>
      <c r="D511" s="79" t="str">
        <f>Delivery!J100</f>
        <v>5400018B</v>
      </c>
      <c r="E511" s="79" t="str">
        <f>Delivery!R99</f>
        <v>12/12.5</v>
      </c>
      <c r="F511" s="79">
        <f>+Delivery!R100</f>
        <v>0</v>
      </c>
    </row>
    <row r="512" spans="1:6">
      <c r="A512" t="s">
        <v>520</v>
      </c>
      <c r="B512" s="79" t="str">
        <f>Delivery!I100</f>
        <v>ReimaTec shoes, Hiipien</v>
      </c>
      <c r="C512" s="79" t="str">
        <f>Delivery!H100</f>
        <v>3 Junior</v>
      </c>
      <c r="D512" s="79" t="str">
        <f>Delivery!J100</f>
        <v>5400018B</v>
      </c>
      <c r="E512" s="79" t="str">
        <f>Delivery!T99</f>
        <v>13/13.5</v>
      </c>
      <c r="F512" s="79">
        <f>+Delivery!T100</f>
        <v>0</v>
      </c>
    </row>
    <row r="513" spans="1:6">
      <c r="A513" t="s">
        <v>521</v>
      </c>
      <c r="B513" s="79" t="str">
        <f>Delivery!I100</f>
        <v>ReimaTec shoes, Hiipien</v>
      </c>
      <c r="C513" s="79" t="str">
        <f>Delivery!H100</f>
        <v>3 Junior</v>
      </c>
      <c r="D513" s="79" t="str">
        <f>Delivery!J100</f>
        <v>5400018B</v>
      </c>
      <c r="E513" s="79" t="str">
        <f>Delivery!V99</f>
        <v>1</v>
      </c>
      <c r="F513" s="79">
        <f>+Delivery!V100</f>
        <v>0</v>
      </c>
    </row>
    <row r="514" spans="1:6">
      <c r="A514" t="s">
        <v>522</v>
      </c>
      <c r="B514" s="79" t="str">
        <f>Delivery!I100</f>
        <v>ReimaTec shoes, Hiipien</v>
      </c>
      <c r="C514" s="79" t="str">
        <f>Delivery!H100</f>
        <v>3 Junior</v>
      </c>
      <c r="D514" s="79" t="str">
        <f>Delivery!J100</f>
        <v>5400018B</v>
      </c>
      <c r="E514" s="79" t="str">
        <f>Delivery!X99</f>
        <v>1.5/2</v>
      </c>
      <c r="F514" s="79">
        <f>+Delivery!X100</f>
        <v>0</v>
      </c>
    </row>
    <row r="515" spans="1:6">
      <c r="A515" t="s">
        <v>523</v>
      </c>
      <c r="B515" s="79" t="str">
        <f>Delivery!I100</f>
        <v>ReimaTec shoes, Hiipien</v>
      </c>
      <c r="C515" s="79" t="str">
        <f>Delivery!H100</f>
        <v>3 Junior</v>
      </c>
      <c r="D515" s="79" t="str">
        <f>Delivery!J100</f>
        <v>5400018B</v>
      </c>
      <c r="E515" s="79" t="str">
        <f>Delivery!Z99</f>
        <v>2.5/3</v>
      </c>
      <c r="F515" s="79">
        <f>+Delivery!Z100</f>
        <v>0</v>
      </c>
    </row>
    <row r="516" spans="1:6">
      <c r="A516" t="s">
        <v>524</v>
      </c>
      <c r="B516" s="79" t="str">
        <f>Delivery!I100</f>
        <v>ReimaTec shoes, Hiipien</v>
      </c>
      <c r="C516" s="79" t="str">
        <f>Delivery!H100</f>
        <v>3 Junior</v>
      </c>
      <c r="D516" s="79" t="str">
        <f>Delivery!J100</f>
        <v>5400018B</v>
      </c>
      <c r="E516" s="79" t="str">
        <f>Delivery!AB99</f>
        <v>3.5</v>
      </c>
      <c r="F516" s="79">
        <f>+Delivery!AB100</f>
        <v>0</v>
      </c>
    </row>
    <row r="517" spans="1:6">
      <c r="A517" t="s">
        <v>525</v>
      </c>
      <c r="B517" s="79" t="str">
        <f>Delivery!I100</f>
        <v>ReimaTec shoes, Hiipien</v>
      </c>
      <c r="C517" s="79" t="str">
        <f>Delivery!H100</f>
        <v>3 Junior</v>
      </c>
      <c r="D517" s="79" t="str">
        <f>Delivery!J100</f>
        <v>5400018B</v>
      </c>
      <c r="E517" s="79" t="str">
        <f>Delivery!AD99</f>
        <v>4/4.5</v>
      </c>
      <c r="F517" s="79">
        <f>+Delivery!AD100</f>
        <v>0</v>
      </c>
    </row>
    <row r="518" spans="1:6">
      <c r="A518" t="s">
        <v>526</v>
      </c>
      <c r="B518" s="79" t="str">
        <f>Delivery!I100</f>
        <v>ReimaTec shoes, Hiipien</v>
      </c>
      <c r="C518" s="79" t="str">
        <f>Delivery!H100</f>
        <v>3 Junior</v>
      </c>
      <c r="D518" s="79" t="str">
        <f>Delivery!J100</f>
        <v>5400018B</v>
      </c>
      <c r="E518" s="79" t="str">
        <f>Delivery!AF99</f>
        <v>5/5.5</v>
      </c>
      <c r="F518" s="79" t="str">
        <f>+Delivery!AF100</f>
        <v/>
      </c>
    </row>
    <row r="519" spans="1:6">
      <c r="A519" t="s">
        <v>527</v>
      </c>
      <c r="B519" s="79" t="str">
        <f>Delivery!I100</f>
        <v>ReimaTec shoes, Hiipien</v>
      </c>
      <c r="C519" s="79" t="str">
        <f>Delivery!H100</f>
        <v>3 Junior</v>
      </c>
      <c r="D519" s="79" t="str">
        <f>Delivery!J100</f>
        <v>5400018B</v>
      </c>
      <c r="E519" s="79" t="str">
        <f>Delivery!AH99</f>
        <v>6/6.5</v>
      </c>
      <c r="F519" s="79" t="str">
        <f>+Delivery!AH100</f>
        <v/>
      </c>
    </row>
    <row r="520" spans="1:6">
      <c r="A520" t="s">
        <v>528</v>
      </c>
      <c r="B520" s="79" t="str">
        <f>Delivery!I100</f>
        <v>ReimaTec shoes, Hiipien</v>
      </c>
      <c r="C520" s="79" t="str">
        <f>Delivery!H100</f>
        <v>3 Junior</v>
      </c>
      <c r="D520" s="79" t="str">
        <f>Delivery!J100</f>
        <v>5400018B</v>
      </c>
      <c r="E520" s="79" t="str">
        <f>Delivery!AJ99</f>
        <v>7</v>
      </c>
      <c r="F520" s="79" t="str">
        <f>+Delivery!AJ100</f>
        <v/>
      </c>
    </row>
    <row r="521" spans="1:6">
      <c r="A521" t="s">
        <v>529</v>
      </c>
      <c r="B521" s="79" t="str">
        <f>Delivery!I100</f>
        <v>ReimaTec shoes, Hiipien</v>
      </c>
      <c r="C521" s="79" t="str">
        <f>Delivery!H100</f>
        <v>3 Junior</v>
      </c>
      <c r="D521" s="79" t="str">
        <f>Delivery!J100</f>
        <v>5400018B</v>
      </c>
      <c r="E521" s="79" t="str">
        <f>Delivery!AL99</f>
        <v>7.5</v>
      </c>
      <c r="F521" s="79" t="str">
        <f>+Delivery!AL100</f>
        <v/>
      </c>
    </row>
    <row r="522" spans="1:6">
      <c r="A522" t="s">
        <v>530</v>
      </c>
      <c r="B522" s="79" t="str">
        <f>Delivery!I102</f>
        <v>ReimaTec shoes, Hiipien</v>
      </c>
      <c r="C522" s="79" t="str">
        <f>Delivery!H102</f>
        <v>3 Junior</v>
      </c>
      <c r="D522" s="79" t="str">
        <f>Delivery!J102</f>
        <v>5400018B</v>
      </c>
      <c r="E522" s="79" t="str">
        <f>Delivery!N101</f>
        <v>11</v>
      </c>
      <c r="F522" s="79">
        <f>+Delivery!N102</f>
        <v>0</v>
      </c>
    </row>
    <row r="523" spans="1:6">
      <c r="A523" t="s">
        <v>531</v>
      </c>
      <c r="B523" s="79" t="str">
        <f>Delivery!I102</f>
        <v>ReimaTec shoes, Hiipien</v>
      </c>
      <c r="C523" s="79" t="str">
        <f>Delivery!H102</f>
        <v>3 Junior</v>
      </c>
      <c r="D523" s="79" t="str">
        <f>Delivery!J102</f>
        <v>5400018B</v>
      </c>
      <c r="E523" s="79" t="str">
        <f>Delivery!P101</f>
        <v>11.5</v>
      </c>
      <c r="F523" s="79">
        <f>+Delivery!P102</f>
        <v>0</v>
      </c>
    </row>
    <row r="524" spans="1:6">
      <c r="A524" t="s">
        <v>532</v>
      </c>
      <c r="B524" s="79" t="str">
        <f>Delivery!I102</f>
        <v>ReimaTec shoes, Hiipien</v>
      </c>
      <c r="C524" s="79" t="str">
        <f>Delivery!H102</f>
        <v>3 Junior</v>
      </c>
      <c r="D524" s="79" t="str">
        <f>Delivery!J102</f>
        <v>5400018B</v>
      </c>
      <c r="E524" s="79" t="str">
        <f>Delivery!R101</f>
        <v>12/12.5</v>
      </c>
      <c r="F524" s="79">
        <f>+Delivery!R102</f>
        <v>0</v>
      </c>
    </row>
    <row r="525" spans="1:6">
      <c r="A525" t="s">
        <v>533</v>
      </c>
      <c r="B525" s="79" t="str">
        <f>Delivery!I102</f>
        <v>ReimaTec shoes, Hiipien</v>
      </c>
      <c r="C525" s="79" t="str">
        <f>Delivery!H102</f>
        <v>3 Junior</v>
      </c>
      <c r="D525" s="79" t="str">
        <f>Delivery!J102</f>
        <v>5400018B</v>
      </c>
      <c r="E525" s="79" t="str">
        <f>Delivery!T101</f>
        <v>13/13.5</v>
      </c>
      <c r="F525" s="79">
        <f>+Delivery!T102</f>
        <v>0</v>
      </c>
    </row>
    <row r="526" spans="1:6">
      <c r="A526" t="s">
        <v>534</v>
      </c>
      <c r="B526" s="79" t="str">
        <f>Delivery!I102</f>
        <v>ReimaTec shoes, Hiipien</v>
      </c>
      <c r="C526" s="79" t="str">
        <f>Delivery!H102</f>
        <v>3 Junior</v>
      </c>
      <c r="D526" s="79" t="str">
        <f>Delivery!J102</f>
        <v>5400018B</v>
      </c>
      <c r="E526" s="79" t="str">
        <f>Delivery!V101</f>
        <v>1</v>
      </c>
      <c r="F526" s="79">
        <f>+Delivery!V102</f>
        <v>0</v>
      </c>
    </row>
    <row r="527" spans="1:6">
      <c r="A527" t="s">
        <v>535</v>
      </c>
      <c r="B527" s="79" t="str">
        <f>Delivery!I102</f>
        <v>ReimaTec shoes, Hiipien</v>
      </c>
      <c r="C527" s="79" t="str">
        <f>Delivery!H102</f>
        <v>3 Junior</v>
      </c>
      <c r="D527" s="79" t="str">
        <f>Delivery!J102</f>
        <v>5400018B</v>
      </c>
      <c r="E527" s="79" t="str">
        <f>Delivery!X101</f>
        <v>1.5/2</v>
      </c>
      <c r="F527" s="79">
        <f>+Delivery!X102</f>
        <v>0</v>
      </c>
    </row>
    <row r="528" spans="1:6">
      <c r="A528" t="s">
        <v>536</v>
      </c>
      <c r="B528" s="79" t="str">
        <f>Delivery!I102</f>
        <v>ReimaTec shoes, Hiipien</v>
      </c>
      <c r="C528" s="79" t="str">
        <f>Delivery!H102</f>
        <v>3 Junior</v>
      </c>
      <c r="D528" s="79" t="str">
        <f>Delivery!J102</f>
        <v>5400018B</v>
      </c>
      <c r="E528" s="79" t="str">
        <f>Delivery!Z101</f>
        <v>2.5/3</v>
      </c>
      <c r="F528" s="79">
        <f>+Delivery!Z102</f>
        <v>0</v>
      </c>
    </row>
    <row r="529" spans="1:6">
      <c r="A529" t="s">
        <v>537</v>
      </c>
      <c r="B529" s="79" t="str">
        <f>Delivery!I102</f>
        <v>ReimaTec shoes, Hiipien</v>
      </c>
      <c r="C529" s="79" t="str">
        <f>Delivery!H102</f>
        <v>3 Junior</v>
      </c>
      <c r="D529" s="79" t="str">
        <f>Delivery!J102</f>
        <v>5400018B</v>
      </c>
      <c r="E529" s="79" t="str">
        <f>Delivery!AB101</f>
        <v>3.5</v>
      </c>
      <c r="F529" s="79">
        <f>+Delivery!AB102</f>
        <v>0</v>
      </c>
    </row>
    <row r="530" spans="1:6">
      <c r="A530" t="s">
        <v>538</v>
      </c>
      <c r="B530" s="79" t="str">
        <f>Delivery!I102</f>
        <v>ReimaTec shoes, Hiipien</v>
      </c>
      <c r="C530" s="79" t="str">
        <f>Delivery!H102</f>
        <v>3 Junior</v>
      </c>
      <c r="D530" s="79" t="str">
        <f>Delivery!J102</f>
        <v>5400018B</v>
      </c>
      <c r="E530" s="79" t="str">
        <f>Delivery!AD101</f>
        <v>4/4.5</v>
      </c>
      <c r="F530" s="79">
        <f>+Delivery!AD102</f>
        <v>0</v>
      </c>
    </row>
    <row r="531" spans="1:6">
      <c r="A531" t="s">
        <v>539</v>
      </c>
      <c r="B531" s="79" t="str">
        <f>Delivery!I102</f>
        <v>ReimaTec shoes, Hiipien</v>
      </c>
      <c r="C531" s="79" t="str">
        <f>Delivery!H102</f>
        <v>3 Junior</v>
      </c>
      <c r="D531" s="79" t="str">
        <f>Delivery!J102</f>
        <v>5400018B</v>
      </c>
      <c r="E531" s="79" t="str">
        <f>Delivery!AF101</f>
        <v>5/5.5</v>
      </c>
      <c r="F531" s="79">
        <f>+Delivery!AF102</f>
        <v>0</v>
      </c>
    </row>
    <row r="532" spans="1:6">
      <c r="A532" t="s">
        <v>540</v>
      </c>
      <c r="B532" s="79" t="str">
        <f>Delivery!I102</f>
        <v>ReimaTec shoes, Hiipien</v>
      </c>
      <c r="C532" s="79" t="str">
        <f>Delivery!H102</f>
        <v>3 Junior</v>
      </c>
      <c r="D532" s="79" t="str">
        <f>Delivery!J102</f>
        <v>5400018B</v>
      </c>
      <c r="E532" s="79" t="str">
        <f>Delivery!AH101</f>
        <v>6/6.5</v>
      </c>
      <c r="F532" s="79" t="str">
        <f>+Delivery!AH102</f>
        <v/>
      </c>
    </row>
    <row r="533" spans="1:6">
      <c r="A533" t="s">
        <v>541</v>
      </c>
      <c r="B533" s="79" t="str">
        <f>Delivery!I104</f>
        <v>ReimaTec shoes, Hiipien</v>
      </c>
      <c r="C533" s="79" t="str">
        <f>Delivery!H104</f>
        <v>3 Junior</v>
      </c>
      <c r="D533" s="79" t="str">
        <f>Delivery!J104</f>
        <v>5400018B</v>
      </c>
      <c r="E533" s="79" t="str">
        <f>Delivery!N103</f>
        <v>11</v>
      </c>
      <c r="F533" s="79">
        <f>+Delivery!N104</f>
        <v>0</v>
      </c>
    </row>
    <row r="534" spans="1:6">
      <c r="A534" t="s">
        <v>542</v>
      </c>
      <c r="B534" s="79" t="str">
        <f>Delivery!I104</f>
        <v>ReimaTec shoes, Hiipien</v>
      </c>
      <c r="C534" s="79" t="str">
        <f>Delivery!H104</f>
        <v>3 Junior</v>
      </c>
      <c r="D534" s="79" t="str">
        <f>Delivery!J104</f>
        <v>5400018B</v>
      </c>
      <c r="E534" s="79" t="str">
        <f>Delivery!P103</f>
        <v>11.5</v>
      </c>
      <c r="F534" s="79">
        <f>+Delivery!P104</f>
        <v>0</v>
      </c>
    </row>
    <row r="535" spans="1:6">
      <c r="A535" t="s">
        <v>543</v>
      </c>
      <c r="B535" s="79" t="str">
        <f>Delivery!I104</f>
        <v>ReimaTec shoes, Hiipien</v>
      </c>
      <c r="C535" s="79" t="str">
        <f>Delivery!H104</f>
        <v>3 Junior</v>
      </c>
      <c r="D535" s="79" t="str">
        <f>Delivery!J104</f>
        <v>5400018B</v>
      </c>
      <c r="E535" s="79" t="str">
        <f>Delivery!R103</f>
        <v>12/12.5</v>
      </c>
      <c r="F535" s="79">
        <f>+Delivery!R104</f>
        <v>0</v>
      </c>
    </row>
    <row r="536" spans="1:6">
      <c r="A536" t="s">
        <v>544</v>
      </c>
      <c r="B536" s="79" t="str">
        <f>Delivery!I104</f>
        <v>ReimaTec shoes, Hiipien</v>
      </c>
      <c r="C536" s="79" t="str">
        <f>Delivery!H104</f>
        <v>3 Junior</v>
      </c>
      <c r="D536" s="79" t="str">
        <f>Delivery!J104</f>
        <v>5400018B</v>
      </c>
      <c r="E536" s="79" t="str">
        <f>Delivery!T103</f>
        <v>13/13.5</v>
      </c>
      <c r="F536" s="79">
        <f>+Delivery!T104</f>
        <v>0</v>
      </c>
    </row>
    <row r="537" spans="1:6">
      <c r="A537" t="s">
        <v>545</v>
      </c>
      <c r="B537" s="79" t="str">
        <f>Delivery!I104</f>
        <v>ReimaTec shoes, Hiipien</v>
      </c>
      <c r="C537" s="79" t="str">
        <f>Delivery!H104</f>
        <v>3 Junior</v>
      </c>
      <c r="D537" s="79" t="str">
        <f>Delivery!J104</f>
        <v>5400018B</v>
      </c>
      <c r="E537" s="79" t="str">
        <f>Delivery!V103</f>
        <v>1</v>
      </c>
      <c r="F537" s="79">
        <f>+Delivery!V104</f>
        <v>0</v>
      </c>
    </row>
    <row r="538" spans="1:6">
      <c r="A538" t="s">
        <v>546</v>
      </c>
      <c r="B538" s="79" t="str">
        <f>Delivery!I104</f>
        <v>ReimaTec shoes, Hiipien</v>
      </c>
      <c r="C538" s="79" t="str">
        <f>Delivery!H104</f>
        <v>3 Junior</v>
      </c>
      <c r="D538" s="79" t="str">
        <f>Delivery!J104</f>
        <v>5400018B</v>
      </c>
      <c r="E538" s="79" t="str">
        <f>Delivery!X103</f>
        <v>1.5/2</v>
      </c>
      <c r="F538" s="79">
        <f>+Delivery!X104</f>
        <v>0</v>
      </c>
    </row>
    <row r="539" spans="1:6">
      <c r="A539" t="s">
        <v>547</v>
      </c>
      <c r="B539" s="79" t="str">
        <f>Delivery!I104</f>
        <v>ReimaTec shoes, Hiipien</v>
      </c>
      <c r="C539" s="79" t="str">
        <f>Delivery!H104</f>
        <v>3 Junior</v>
      </c>
      <c r="D539" s="79" t="str">
        <f>Delivery!J104</f>
        <v>5400018B</v>
      </c>
      <c r="E539" s="79" t="str">
        <f>Delivery!Z103</f>
        <v>2.5/3</v>
      </c>
      <c r="F539" s="79">
        <f>+Delivery!Z104</f>
        <v>0</v>
      </c>
    </row>
    <row r="540" spans="1:6">
      <c r="A540" t="s">
        <v>548</v>
      </c>
      <c r="B540" s="79" t="str">
        <f>Delivery!I104</f>
        <v>ReimaTec shoes, Hiipien</v>
      </c>
      <c r="C540" s="79" t="str">
        <f>Delivery!H104</f>
        <v>3 Junior</v>
      </c>
      <c r="D540" s="79" t="str">
        <f>Delivery!J104</f>
        <v>5400018B</v>
      </c>
      <c r="E540" s="79" t="str">
        <f>Delivery!AB103</f>
        <v>3.5</v>
      </c>
      <c r="F540" s="79">
        <f>+Delivery!AB104</f>
        <v>0</v>
      </c>
    </row>
    <row r="541" spans="1:6">
      <c r="A541" t="s">
        <v>549</v>
      </c>
      <c r="B541" s="79" t="str">
        <f>Delivery!I104</f>
        <v>ReimaTec shoes, Hiipien</v>
      </c>
      <c r="C541" s="79" t="str">
        <f>Delivery!H104</f>
        <v>3 Junior</v>
      </c>
      <c r="D541" s="79" t="str">
        <f>Delivery!J104</f>
        <v>5400018B</v>
      </c>
      <c r="E541" s="79" t="str">
        <f>Delivery!AD103</f>
        <v>4/4.5</v>
      </c>
      <c r="F541" s="79">
        <f>+Delivery!AD104</f>
        <v>0</v>
      </c>
    </row>
    <row r="542" spans="1:6">
      <c r="A542" t="s">
        <v>550</v>
      </c>
      <c r="B542" s="79" t="str">
        <f>Delivery!I104</f>
        <v>ReimaTec shoes, Hiipien</v>
      </c>
      <c r="C542" s="79" t="str">
        <f>Delivery!H104</f>
        <v>3 Junior</v>
      </c>
      <c r="D542" s="79" t="str">
        <f>Delivery!J104</f>
        <v>5400018B</v>
      </c>
      <c r="E542" s="79" t="str">
        <f>Delivery!AF103</f>
        <v>5/5.5</v>
      </c>
      <c r="F542" s="79">
        <f>+Delivery!AF104</f>
        <v>0</v>
      </c>
    </row>
    <row r="543" spans="1:6">
      <c r="A543" t="s">
        <v>551</v>
      </c>
      <c r="B543" s="79" t="str">
        <f>Delivery!I104</f>
        <v>ReimaTec shoes, Hiipien</v>
      </c>
      <c r="C543" s="79" t="str">
        <f>Delivery!H104</f>
        <v>3 Junior</v>
      </c>
      <c r="D543" s="79" t="str">
        <f>Delivery!J104</f>
        <v>5400018B</v>
      </c>
      <c r="E543" s="79" t="str">
        <f>Delivery!AH103</f>
        <v>6/6.5</v>
      </c>
      <c r="F543" s="79">
        <f>+Delivery!AH104</f>
        <v>0</v>
      </c>
    </row>
    <row r="544" spans="1:6">
      <c r="A544" t="s">
        <v>552</v>
      </c>
      <c r="B544" s="79" t="str">
        <f>Delivery!I104</f>
        <v>ReimaTec shoes, Hiipien</v>
      </c>
      <c r="C544" s="79" t="str">
        <f>Delivery!H104</f>
        <v>3 Junior</v>
      </c>
      <c r="D544" s="79" t="str">
        <f>Delivery!J104</f>
        <v>5400018B</v>
      </c>
      <c r="E544" s="79" t="str">
        <f>Delivery!AJ103</f>
        <v>7</v>
      </c>
      <c r="F544" s="79" t="str">
        <f>+Delivery!AJ104</f>
        <v/>
      </c>
    </row>
    <row r="545" spans="1:6">
      <c r="A545" t="s">
        <v>553</v>
      </c>
      <c r="B545" s="79" t="str">
        <f>Delivery!I104</f>
        <v>ReimaTec shoes, Hiipien</v>
      </c>
      <c r="C545" s="79" t="str">
        <f>Delivery!H104</f>
        <v>3 Junior</v>
      </c>
      <c r="D545" s="79" t="str">
        <f>Delivery!J104</f>
        <v>5400018B</v>
      </c>
      <c r="E545" s="79" t="str">
        <f>Delivery!AL103</f>
        <v>7.5</v>
      </c>
      <c r="F545" s="79" t="str">
        <f>+Delivery!AL104</f>
        <v/>
      </c>
    </row>
    <row r="546" spans="1:6">
      <c r="A546" t="s">
        <v>554</v>
      </c>
      <c r="B546" s="79" t="str">
        <f>Delivery!I106</f>
        <v>ReimaTec shoes, Hiipien</v>
      </c>
      <c r="C546" s="79" t="str">
        <f>Delivery!H106</f>
        <v>3 Junior</v>
      </c>
      <c r="D546" s="79" t="str">
        <f>Delivery!J106</f>
        <v>5400018B</v>
      </c>
      <c r="E546" s="79" t="str">
        <f>Delivery!N105</f>
        <v>11</v>
      </c>
      <c r="F546" s="79">
        <f>+Delivery!N106</f>
        <v>0</v>
      </c>
    </row>
    <row r="547" spans="1:6">
      <c r="A547" t="s">
        <v>555</v>
      </c>
      <c r="B547" s="79" t="str">
        <f>Delivery!I106</f>
        <v>ReimaTec shoes, Hiipien</v>
      </c>
      <c r="C547" s="79" t="str">
        <f>Delivery!H106</f>
        <v>3 Junior</v>
      </c>
      <c r="D547" s="79" t="str">
        <f>Delivery!J106</f>
        <v>5400018B</v>
      </c>
      <c r="E547" s="79" t="str">
        <f>Delivery!P105</f>
        <v>11.5</v>
      </c>
      <c r="F547" s="79">
        <f>+Delivery!P106</f>
        <v>0</v>
      </c>
    </row>
    <row r="548" spans="1:6">
      <c r="A548" t="s">
        <v>556</v>
      </c>
      <c r="B548" s="79" t="str">
        <f>Delivery!I106</f>
        <v>ReimaTec shoes, Hiipien</v>
      </c>
      <c r="C548" s="79" t="str">
        <f>Delivery!H106</f>
        <v>3 Junior</v>
      </c>
      <c r="D548" s="79" t="str">
        <f>Delivery!J106</f>
        <v>5400018B</v>
      </c>
      <c r="E548" s="79" t="str">
        <f>Delivery!R105</f>
        <v>12/12.5</v>
      </c>
      <c r="F548" s="79">
        <f>+Delivery!R106</f>
        <v>0</v>
      </c>
    </row>
    <row r="549" spans="1:6">
      <c r="A549" t="s">
        <v>557</v>
      </c>
      <c r="B549" s="79" t="str">
        <f>Delivery!I106</f>
        <v>ReimaTec shoes, Hiipien</v>
      </c>
      <c r="C549" s="79" t="str">
        <f>Delivery!H106</f>
        <v>3 Junior</v>
      </c>
      <c r="D549" s="79" t="str">
        <f>Delivery!J106</f>
        <v>5400018B</v>
      </c>
      <c r="E549" s="79" t="str">
        <f>Delivery!T105</f>
        <v>13/13.5</v>
      </c>
      <c r="F549" s="79">
        <f>+Delivery!T106</f>
        <v>0</v>
      </c>
    </row>
    <row r="550" spans="1:6">
      <c r="A550" t="s">
        <v>558</v>
      </c>
      <c r="B550" s="79" t="str">
        <f>Delivery!I106</f>
        <v>ReimaTec shoes, Hiipien</v>
      </c>
      <c r="C550" s="79" t="str">
        <f>Delivery!H106</f>
        <v>3 Junior</v>
      </c>
      <c r="D550" s="79" t="str">
        <f>Delivery!J106</f>
        <v>5400018B</v>
      </c>
      <c r="E550" s="79" t="str">
        <f>Delivery!V105</f>
        <v>1</v>
      </c>
      <c r="F550" s="79">
        <f>+Delivery!V106</f>
        <v>0</v>
      </c>
    </row>
    <row r="551" spans="1:6">
      <c r="A551" t="s">
        <v>559</v>
      </c>
      <c r="B551" s="79" t="str">
        <f>Delivery!I106</f>
        <v>ReimaTec shoes, Hiipien</v>
      </c>
      <c r="C551" s="79" t="str">
        <f>Delivery!H106</f>
        <v>3 Junior</v>
      </c>
      <c r="D551" s="79" t="str">
        <f>Delivery!J106</f>
        <v>5400018B</v>
      </c>
      <c r="E551" s="79" t="str">
        <f>Delivery!X105</f>
        <v>1.5/2</v>
      </c>
      <c r="F551" s="79">
        <f>+Delivery!X106</f>
        <v>0</v>
      </c>
    </row>
    <row r="552" spans="1:6">
      <c r="A552" t="s">
        <v>560</v>
      </c>
      <c r="B552" s="79" t="str">
        <f>Delivery!I106</f>
        <v>ReimaTec shoes, Hiipien</v>
      </c>
      <c r="C552" s="79" t="str">
        <f>Delivery!H106</f>
        <v>3 Junior</v>
      </c>
      <c r="D552" s="79" t="str">
        <f>Delivery!J106</f>
        <v>5400018B</v>
      </c>
      <c r="E552" s="79" t="str">
        <f>Delivery!Z105</f>
        <v>2.5/3</v>
      </c>
      <c r="F552" s="79">
        <f>+Delivery!Z106</f>
        <v>0</v>
      </c>
    </row>
    <row r="553" spans="1:6">
      <c r="A553" t="s">
        <v>561</v>
      </c>
      <c r="B553" s="79" t="str">
        <f>Delivery!I106</f>
        <v>ReimaTec shoes, Hiipien</v>
      </c>
      <c r="C553" s="79" t="str">
        <f>Delivery!H106</f>
        <v>3 Junior</v>
      </c>
      <c r="D553" s="79" t="str">
        <f>Delivery!J106</f>
        <v>5400018B</v>
      </c>
      <c r="E553" s="79" t="str">
        <f>Delivery!AB105</f>
        <v>3.5</v>
      </c>
      <c r="F553" s="79">
        <f>+Delivery!AB106</f>
        <v>0</v>
      </c>
    </row>
    <row r="554" spans="1:6">
      <c r="A554" t="s">
        <v>562</v>
      </c>
      <c r="B554" s="79" t="str">
        <f>Delivery!I106</f>
        <v>ReimaTec shoes, Hiipien</v>
      </c>
      <c r="C554" s="79" t="str">
        <f>Delivery!H106</f>
        <v>3 Junior</v>
      </c>
      <c r="D554" s="79" t="str">
        <f>Delivery!J106</f>
        <v>5400018B</v>
      </c>
      <c r="E554" s="79" t="str">
        <f>Delivery!AD105</f>
        <v>4/4.5</v>
      </c>
      <c r="F554" s="79">
        <f>+Delivery!AD106</f>
        <v>0</v>
      </c>
    </row>
    <row r="555" spans="1:6">
      <c r="A555" t="s">
        <v>563</v>
      </c>
      <c r="B555" s="79" t="str">
        <f>Delivery!I106</f>
        <v>ReimaTec shoes, Hiipien</v>
      </c>
      <c r="C555" s="79" t="str">
        <f>Delivery!H106</f>
        <v>3 Junior</v>
      </c>
      <c r="D555" s="79" t="str">
        <f>Delivery!J106</f>
        <v>5400018B</v>
      </c>
      <c r="E555" s="79" t="str">
        <f>Delivery!AF105</f>
        <v>5/5.5</v>
      </c>
      <c r="F555" s="79">
        <f>+Delivery!AF106</f>
        <v>0</v>
      </c>
    </row>
    <row r="556" spans="1:6">
      <c r="A556" t="s">
        <v>564</v>
      </c>
      <c r="B556" s="79" t="str">
        <f>Delivery!I106</f>
        <v>ReimaTec shoes, Hiipien</v>
      </c>
      <c r="C556" s="79" t="str">
        <f>Delivery!H106</f>
        <v>3 Junior</v>
      </c>
      <c r="D556" s="79" t="str">
        <f>Delivery!J106</f>
        <v>5400018B</v>
      </c>
      <c r="E556" s="79" t="str">
        <f>Delivery!AH105</f>
        <v>6/6.5</v>
      </c>
      <c r="F556" s="79">
        <f>+Delivery!AH106</f>
        <v>0</v>
      </c>
    </row>
    <row r="557" spans="1:6">
      <c r="A557" t="s">
        <v>565</v>
      </c>
      <c r="B557" s="79" t="str">
        <f>Delivery!I106</f>
        <v>ReimaTec shoes, Hiipien</v>
      </c>
      <c r="C557" s="79" t="str">
        <f>Delivery!H106</f>
        <v>3 Junior</v>
      </c>
      <c r="D557" s="79" t="str">
        <f>Delivery!J106</f>
        <v>5400018B</v>
      </c>
      <c r="E557" s="79" t="str">
        <f>Delivery!AJ105</f>
        <v>7</v>
      </c>
      <c r="F557" s="79" t="str">
        <f>+Delivery!AJ106</f>
        <v/>
      </c>
    </row>
    <row r="558" spans="1:6">
      <c r="A558" t="s">
        <v>566</v>
      </c>
      <c r="B558" s="79" t="str">
        <f>Delivery!I106</f>
        <v>ReimaTec shoes, Hiipien</v>
      </c>
      <c r="C558" s="79" t="str">
        <f>Delivery!H106</f>
        <v>3 Junior</v>
      </c>
      <c r="D558" s="79" t="str">
        <f>Delivery!J106</f>
        <v>5400018B</v>
      </c>
      <c r="E558" s="79" t="str">
        <f>Delivery!AL105</f>
        <v>7.5</v>
      </c>
      <c r="F558" s="79" t="str">
        <f>+Delivery!AL106</f>
        <v/>
      </c>
    </row>
    <row r="559" spans="1:6">
      <c r="A559" t="s">
        <v>567</v>
      </c>
      <c r="B559" s="79" t="str">
        <f>Delivery!I108</f>
        <v>ReimaTec shoes, Hiivin</v>
      </c>
      <c r="C559" s="79" t="str">
        <f>Delivery!H108</f>
        <v>2 Kids</v>
      </c>
      <c r="D559" s="79" t="str">
        <f>Delivery!J108</f>
        <v>5400145A</v>
      </c>
      <c r="E559" s="79" t="str">
        <f>Delivery!N107</f>
        <v>7.5/8</v>
      </c>
      <c r="F559" s="79">
        <f>+Delivery!N108</f>
        <v>0</v>
      </c>
    </row>
    <row r="560" spans="1:6">
      <c r="A560" t="s">
        <v>568</v>
      </c>
      <c r="B560" s="79" t="str">
        <f>Delivery!I108</f>
        <v>ReimaTec shoes, Hiivin</v>
      </c>
      <c r="C560" s="79" t="str">
        <f>Delivery!H108</f>
        <v>2 Kids</v>
      </c>
      <c r="D560" s="79" t="str">
        <f>Delivery!J108</f>
        <v>5400145A</v>
      </c>
      <c r="E560" s="79" t="str">
        <f>Delivery!P107</f>
        <v>8.5/9</v>
      </c>
      <c r="F560" s="79">
        <f>+Delivery!P108</f>
        <v>0</v>
      </c>
    </row>
    <row r="561" spans="1:6">
      <c r="A561" t="s">
        <v>569</v>
      </c>
      <c r="B561" s="79" t="str">
        <f>Delivery!I108</f>
        <v>ReimaTec shoes, Hiivin</v>
      </c>
      <c r="C561" s="79" t="str">
        <f>Delivery!H108</f>
        <v>2 Kids</v>
      </c>
      <c r="D561" s="79" t="str">
        <f>Delivery!J108</f>
        <v>5400145A</v>
      </c>
      <c r="E561" s="79" t="str">
        <f>Delivery!R107</f>
        <v>9.5</v>
      </c>
      <c r="F561" s="79">
        <f>+Delivery!R108</f>
        <v>0</v>
      </c>
    </row>
    <row r="562" spans="1:6">
      <c r="A562" t="s">
        <v>570</v>
      </c>
      <c r="B562" s="79" t="str">
        <f>Delivery!I108</f>
        <v>ReimaTec shoes, Hiivin</v>
      </c>
      <c r="C562" s="79" t="str">
        <f>Delivery!H108</f>
        <v>2 Kids</v>
      </c>
      <c r="D562" s="79" t="str">
        <f>Delivery!J108</f>
        <v>5400145A</v>
      </c>
      <c r="E562" s="79" t="str">
        <f>Delivery!T107</f>
        <v>10/10.5</v>
      </c>
      <c r="F562" s="79">
        <f>+Delivery!T108</f>
        <v>0</v>
      </c>
    </row>
    <row r="563" spans="1:6">
      <c r="A563" t="s">
        <v>571</v>
      </c>
      <c r="B563" s="79" t="str">
        <f>Delivery!I108</f>
        <v>ReimaTec shoes, Hiivin</v>
      </c>
      <c r="C563" s="79" t="str">
        <f>Delivery!H108</f>
        <v>2 Kids</v>
      </c>
      <c r="D563" s="79" t="str">
        <f>Delivery!J108</f>
        <v>5400145A</v>
      </c>
      <c r="E563" s="79" t="str">
        <f>Delivery!V107</f>
        <v>11</v>
      </c>
      <c r="F563" s="79">
        <f>+Delivery!V108</f>
        <v>0</v>
      </c>
    </row>
    <row r="564" spans="1:6">
      <c r="A564" t="s">
        <v>572</v>
      </c>
      <c r="B564" s="79" t="str">
        <f>Delivery!I108</f>
        <v>ReimaTec shoes, Hiivin</v>
      </c>
      <c r="C564" s="79" t="str">
        <f>Delivery!H108</f>
        <v>2 Kids</v>
      </c>
      <c r="D564" s="79" t="str">
        <f>Delivery!J108</f>
        <v>5400145A</v>
      </c>
      <c r="E564" s="79" t="str">
        <f>Delivery!X107</f>
        <v>11.5</v>
      </c>
      <c r="F564" s="79">
        <f>+Delivery!X108</f>
        <v>0</v>
      </c>
    </row>
    <row r="565" spans="1:6">
      <c r="A565" t="s">
        <v>573</v>
      </c>
      <c r="B565" s="79" t="str">
        <f>Delivery!I108</f>
        <v>ReimaTec shoes, Hiivin</v>
      </c>
      <c r="C565" s="79" t="str">
        <f>Delivery!H108</f>
        <v>2 Kids</v>
      </c>
      <c r="D565" s="79" t="str">
        <f>Delivery!J108</f>
        <v>5400145A</v>
      </c>
      <c r="E565" s="79" t="str">
        <f>Delivery!Z107</f>
        <v>12/12.5</v>
      </c>
      <c r="F565" s="79">
        <f>+Delivery!Z108</f>
        <v>0</v>
      </c>
    </row>
    <row r="566" spans="1:6">
      <c r="A566" t="s">
        <v>574</v>
      </c>
      <c r="B566" s="79" t="str">
        <f>Delivery!I108</f>
        <v>ReimaTec shoes, Hiivin</v>
      </c>
      <c r="C566" s="79" t="str">
        <f>Delivery!H108</f>
        <v>2 Kids</v>
      </c>
      <c r="D566" s="79" t="str">
        <f>Delivery!J108</f>
        <v>5400145A</v>
      </c>
      <c r="E566" s="79" t="str">
        <f>Delivery!AB107</f>
        <v>13/13.5</v>
      </c>
      <c r="F566" s="79">
        <f>+Delivery!AB108</f>
        <v>0</v>
      </c>
    </row>
    <row r="567" spans="1:6">
      <c r="A567" t="s">
        <v>575</v>
      </c>
      <c r="B567" s="79" t="str">
        <f>Delivery!I108</f>
        <v>ReimaTec shoes, Hiivin</v>
      </c>
      <c r="C567" s="79" t="str">
        <f>Delivery!H108</f>
        <v>2 Kids</v>
      </c>
      <c r="D567" s="79" t="str">
        <f>Delivery!J108</f>
        <v>5400145A</v>
      </c>
      <c r="E567" s="79" t="str">
        <f>Delivery!AD107</f>
        <v>1</v>
      </c>
      <c r="F567" s="79" t="str">
        <f>+Delivery!AD108</f>
        <v/>
      </c>
    </row>
    <row r="568" spans="1:6">
      <c r="A568" t="s">
        <v>576</v>
      </c>
      <c r="B568" s="79" t="str">
        <f>Delivery!I108</f>
        <v>ReimaTec shoes, Hiivin</v>
      </c>
      <c r="C568" s="79" t="str">
        <f>Delivery!H108</f>
        <v>2 Kids</v>
      </c>
      <c r="D568" s="79" t="str">
        <f>Delivery!J108</f>
        <v>5400145A</v>
      </c>
      <c r="E568" s="79" t="str">
        <f>Delivery!AF107</f>
        <v>1.5/2</v>
      </c>
      <c r="F568" s="79" t="str">
        <f>+Delivery!AF108</f>
        <v/>
      </c>
    </row>
    <row r="569" spans="1:6">
      <c r="A569" t="s">
        <v>577</v>
      </c>
      <c r="B569" s="79" t="str">
        <f>Delivery!I108</f>
        <v>ReimaTec shoes, Hiivin</v>
      </c>
      <c r="C569" s="79" t="str">
        <f>Delivery!H108</f>
        <v>2 Kids</v>
      </c>
      <c r="D569" s="79" t="str">
        <f>Delivery!J108</f>
        <v>5400145A</v>
      </c>
      <c r="E569" s="79" t="str">
        <f>Delivery!AH107</f>
        <v>2.5/3</v>
      </c>
      <c r="F569" s="79" t="str">
        <f>+Delivery!AH108</f>
        <v/>
      </c>
    </row>
    <row r="570" spans="1:6">
      <c r="A570" t="s">
        <v>578</v>
      </c>
      <c r="B570" s="79" t="str">
        <f>Delivery!I108</f>
        <v>ReimaTec shoes, Hiivin</v>
      </c>
      <c r="C570" s="79" t="str">
        <f>Delivery!H108</f>
        <v>2 Kids</v>
      </c>
      <c r="D570" s="79" t="str">
        <f>Delivery!J108</f>
        <v>5400145A</v>
      </c>
      <c r="E570" s="79" t="str">
        <f>Delivery!AJ107</f>
        <v>3.5</v>
      </c>
      <c r="F570" s="79" t="str">
        <f>+Delivery!AJ108</f>
        <v/>
      </c>
    </row>
    <row r="571" spans="1:6">
      <c r="A571" t="s">
        <v>579</v>
      </c>
      <c r="B571" s="79" t="str">
        <f>Delivery!I108</f>
        <v>ReimaTec shoes, Hiivin</v>
      </c>
      <c r="C571" s="79" t="str">
        <f>Delivery!H108</f>
        <v>2 Kids</v>
      </c>
      <c r="D571" s="79" t="str">
        <f>Delivery!J108</f>
        <v>5400145A</v>
      </c>
      <c r="E571" s="79" t="str">
        <f>Delivery!AL107</f>
        <v>4/4.5</v>
      </c>
      <c r="F571" s="79" t="str">
        <f>+Delivery!AL108</f>
        <v/>
      </c>
    </row>
    <row r="572" spans="1:6">
      <c r="A572" t="s">
        <v>580</v>
      </c>
      <c r="B572" s="79" t="str">
        <f>Delivery!I110</f>
        <v>ReimaTec shoes, Hiivin</v>
      </c>
      <c r="C572" s="79" t="str">
        <f>Delivery!H110</f>
        <v>2 Kids</v>
      </c>
      <c r="D572" s="79" t="str">
        <f>Delivery!J110</f>
        <v>5400145A</v>
      </c>
      <c r="E572" s="79" t="str">
        <f>Delivery!N109</f>
        <v>7.5/8</v>
      </c>
      <c r="F572" s="79">
        <f>+Delivery!N110</f>
        <v>0</v>
      </c>
    </row>
    <row r="573" spans="1:6">
      <c r="A573" t="s">
        <v>581</v>
      </c>
      <c r="B573" s="79" t="str">
        <f>Delivery!I110</f>
        <v>ReimaTec shoes, Hiivin</v>
      </c>
      <c r="C573" s="79" t="str">
        <f>Delivery!H110</f>
        <v>2 Kids</v>
      </c>
      <c r="D573" s="79" t="str">
        <f>Delivery!J110</f>
        <v>5400145A</v>
      </c>
      <c r="E573" s="79" t="str">
        <f>Delivery!P109</f>
        <v>8.5/9</v>
      </c>
      <c r="F573" s="79">
        <f>+Delivery!P110</f>
        <v>0</v>
      </c>
    </row>
    <row r="574" spans="1:6">
      <c r="A574" t="s">
        <v>582</v>
      </c>
      <c r="B574" s="79" t="str">
        <f>Delivery!I110</f>
        <v>ReimaTec shoes, Hiivin</v>
      </c>
      <c r="C574" s="79" t="str">
        <f>Delivery!H110</f>
        <v>2 Kids</v>
      </c>
      <c r="D574" s="79" t="str">
        <f>Delivery!J110</f>
        <v>5400145A</v>
      </c>
      <c r="E574" s="79" t="str">
        <f>Delivery!R109</f>
        <v>9.5</v>
      </c>
      <c r="F574" s="79">
        <f>+Delivery!R110</f>
        <v>0</v>
      </c>
    </row>
    <row r="575" spans="1:6">
      <c r="A575" t="s">
        <v>583</v>
      </c>
      <c r="B575" s="79" t="str">
        <f>Delivery!I110</f>
        <v>ReimaTec shoes, Hiivin</v>
      </c>
      <c r="C575" s="79" t="str">
        <f>Delivery!H110</f>
        <v>2 Kids</v>
      </c>
      <c r="D575" s="79" t="str">
        <f>Delivery!J110</f>
        <v>5400145A</v>
      </c>
      <c r="E575" s="79" t="str">
        <f>Delivery!T109</f>
        <v>10/10.5</v>
      </c>
      <c r="F575" s="79">
        <f>+Delivery!T110</f>
        <v>0</v>
      </c>
    </row>
    <row r="576" spans="1:6">
      <c r="A576" t="s">
        <v>584</v>
      </c>
      <c r="B576" s="79" t="str">
        <f>Delivery!I110</f>
        <v>ReimaTec shoes, Hiivin</v>
      </c>
      <c r="C576" s="79" t="str">
        <f>Delivery!H110</f>
        <v>2 Kids</v>
      </c>
      <c r="D576" s="79" t="str">
        <f>Delivery!J110</f>
        <v>5400145A</v>
      </c>
      <c r="E576" s="79" t="str">
        <f>Delivery!V109</f>
        <v>11</v>
      </c>
      <c r="F576" s="79">
        <f>+Delivery!V110</f>
        <v>0</v>
      </c>
    </row>
    <row r="577" spans="1:6">
      <c r="A577" t="s">
        <v>585</v>
      </c>
      <c r="B577" s="79" t="str">
        <f>Delivery!I110</f>
        <v>ReimaTec shoes, Hiivin</v>
      </c>
      <c r="C577" s="79" t="str">
        <f>Delivery!H110</f>
        <v>2 Kids</v>
      </c>
      <c r="D577" s="79" t="str">
        <f>Delivery!J110</f>
        <v>5400145A</v>
      </c>
      <c r="E577" s="79" t="str">
        <f>Delivery!X109</f>
        <v>11.5</v>
      </c>
      <c r="F577" s="79">
        <f>+Delivery!X110</f>
        <v>0</v>
      </c>
    </row>
    <row r="578" spans="1:6">
      <c r="A578" t="s">
        <v>586</v>
      </c>
      <c r="B578" s="79" t="str">
        <f>Delivery!I110</f>
        <v>ReimaTec shoes, Hiivin</v>
      </c>
      <c r="C578" s="79" t="str">
        <f>Delivery!H110</f>
        <v>2 Kids</v>
      </c>
      <c r="D578" s="79" t="str">
        <f>Delivery!J110</f>
        <v>5400145A</v>
      </c>
      <c r="E578" s="79" t="str">
        <f>Delivery!Z109</f>
        <v>12/12.5</v>
      </c>
      <c r="F578" s="79">
        <f>+Delivery!Z110</f>
        <v>0</v>
      </c>
    </row>
    <row r="579" spans="1:6">
      <c r="A579" t="s">
        <v>587</v>
      </c>
      <c r="B579" s="79" t="str">
        <f>Delivery!I110</f>
        <v>ReimaTec shoes, Hiivin</v>
      </c>
      <c r="C579" s="79" t="str">
        <f>Delivery!H110</f>
        <v>2 Kids</v>
      </c>
      <c r="D579" s="79" t="str">
        <f>Delivery!J110</f>
        <v>5400145A</v>
      </c>
      <c r="E579" s="79" t="str">
        <f>Delivery!AB109</f>
        <v>13/13.5</v>
      </c>
      <c r="F579" s="79">
        <f>+Delivery!AB110</f>
        <v>0</v>
      </c>
    </row>
    <row r="580" spans="1:6">
      <c r="A580" t="s">
        <v>588</v>
      </c>
      <c r="B580" s="79" t="str">
        <f>Delivery!I112</f>
        <v>ReimaTec shoes, Hiivin</v>
      </c>
      <c r="C580" s="79" t="str">
        <f>Delivery!H112</f>
        <v>2 Kids</v>
      </c>
      <c r="D580" s="79" t="str">
        <f>Delivery!J112</f>
        <v>5400145A</v>
      </c>
      <c r="E580" s="79" t="str">
        <f>Delivery!N111</f>
        <v>7.5/8</v>
      </c>
      <c r="F580" s="79">
        <f>+Delivery!N112</f>
        <v>0</v>
      </c>
    </row>
    <row r="581" spans="1:6">
      <c r="A581" t="s">
        <v>589</v>
      </c>
      <c r="B581" s="79" t="str">
        <f>Delivery!I112</f>
        <v>ReimaTec shoes, Hiivin</v>
      </c>
      <c r="C581" s="79" t="str">
        <f>Delivery!H112</f>
        <v>2 Kids</v>
      </c>
      <c r="D581" s="79" t="str">
        <f>Delivery!J112</f>
        <v>5400145A</v>
      </c>
      <c r="E581" s="79" t="str">
        <f>Delivery!P111</f>
        <v>8.5/9</v>
      </c>
      <c r="F581" s="79">
        <f>+Delivery!P112</f>
        <v>0</v>
      </c>
    </row>
    <row r="582" spans="1:6">
      <c r="A582" t="s">
        <v>590</v>
      </c>
      <c r="B582" s="79" t="str">
        <f>Delivery!I112</f>
        <v>ReimaTec shoes, Hiivin</v>
      </c>
      <c r="C582" s="79" t="str">
        <f>Delivery!H112</f>
        <v>2 Kids</v>
      </c>
      <c r="D582" s="79" t="str">
        <f>Delivery!J112</f>
        <v>5400145A</v>
      </c>
      <c r="E582" s="79" t="str">
        <f>Delivery!R111</f>
        <v>9.5</v>
      </c>
      <c r="F582" s="79">
        <f>+Delivery!R112</f>
        <v>0</v>
      </c>
    </row>
    <row r="583" spans="1:6">
      <c r="A583" t="s">
        <v>591</v>
      </c>
      <c r="B583" s="79" t="str">
        <f>Delivery!I112</f>
        <v>ReimaTec shoes, Hiivin</v>
      </c>
      <c r="C583" s="79" t="str">
        <f>Delivery!H112</f>
        <v>2 Kids</v>
      </c>
      <c r="D583" s="79" t="str">
        <f>Delivery!J112</f>
        <v>5400145A</v>
      </c>
      <c r="E583" s="79" t="str">
        <f>Delivery!T111</f>
        <v>10/10.5</v>
      </c>
      <c r="F583" s="79">
        <f>+Delivery!T112</f>
        <v>0</v>
      </c>
    </row>
    <row r="584" spans="1:6">
      <c r="A584" t="s">
        <v>592</v>
      </c>
      <c r="B584" s="79" t="str">
        <f>Delivery!I112</f>
        <v>ReimaTec shoes, Hiivin</v>
      </c>
      <c r="C584" s="79" t="str">
        <f>Delivery!H112</f>
        <v>2 Kids</v>
      </c>
      <c r="D584" s="79" t="str">
        <f>Delivery!J112</f>
        <v>5400145A</v>
      </c>
      <c r="E584" s="79" t="str">
        <f>Delivery!V111</f>
        <v>11</v>
      </c>
      <c r="F584" s="79">
        <f>+Delivery!V112</f>
        <v>0</v>
      </c>
    </row>
    <row r="585" spans="1:6">
      <c r="A585" t="s">
        <v>593</v>
      </c>
      <c r="B585" s="79" t="str">
        <f>Delivery!I112</f>
        <v>ReimaTec shoes, Hiivin</v>
      </c>
      <c r="C585" s="79" t="str">
        <f>Delivery!H112</f>
        <v>2 Kids</v>
      </c>
      <c r="D585" s="79" t="str">
        <f>Delivery!J112</f>
        <v>5400145A</v>
      </c>
      <c r="E585" s="79" t="str">
        <f>Delivery!X111</f>
        <v>11.5</v>
      </c>
      <c r="F585" s="79">
        <f>+Delivery!X112</f>
        <v>0</v>
      </c>
    </row>
    <row r="586" spans="1:6">
      <c r="A586" t="s">
        <v>594</v>
      </c>
      <c r="B586" s="79" t="str">
        <f>Delivery!I112</f>
        <v>ReimaTec shoes, Hiivin</v>
      </c>
      <c r="C586" s="79" t="str">
        <f>Delivery!H112</f>
        <v>2 Kids</v>
      </c>
      <c r="D586" s="79" t="str">
        <f>Delivery!J112</f>
        <v>5400145A</v>
      </c>
      <c r="E586" s="79" t="str">
        <f>Delivery!Z111</f>
        <v>12/12.5</v>
      </c>
      <c r="F586" s="79">
        <f>+Delivery!Z112</f>
        <v>0</v>
      </c>
    </row>
    <row r="587" spans="1:6">
      <c r="A587" t="s">
        <v>595</v>
      </c>
      <c r="B587" s="79" t="str">
        <f>Delivery!I112</f>
        <v>ReimaTec shoes, Hiivin</v>
      </c>
      <c r="C587" s="79" t="str">
        <f>Delivery!H112</f>
        <v>2 Kids</v>
      </c>
      <c r="D587" s="79" t="str">
        <f>Delivery!J112</f>
        <v>5400145A</v>
      </c>
      <c r="E587" s="79" t="str">
        <f>Delivery!AB111</f>
        <v>13/13.5</v>
      </c>
      <c r="F587" s="79">
        <f>+Delivery!AB112</f>
        <v>0</v>
      </c>
    </row>
    <row r="588" spans="1:6">
      <c r="A588" t="s">
        <v>596</v>
      </c>
      <c r="B588" s="79" t="str">
        <f>Delivery!I112</f>
        <v>ReimaTec shoes, Hiivin</v>
      </c>
      <c r="C588" s="79" t="str">
        <f>Delivery!H112</f>
        <v>2 Kids</v>
      </c>
      <c r="D588" s="79" t="str">
        <f>Delivery!J112</f>
        <v>5400145A</v>
      </c>
      <c r="E588" s="79" t="str">
        <f>Delivery!AD111</f>
        <v>1</v>
      </c>
      <c r="F588" s="79" t="str">
        <f>+Delivery!AD112</f>
        <v/>
      </c>
    </row>
    <row r="589" spans="1:6">
      <c r="A589" t="s">
        <v>597</v>
      </c>
      <c r="B589" s="79" t="str">
        <f>Delivery!I112</f>
        <v>ReimaTec shoes, Hiivin</v>
      </c>
      <c r="C589" s="79" t="str">
        <f>Delivery!H112</f>
        <v>2 Kids</v>
      </c>
      <c r="D589" s="79" t="str">
        <f>Delivery!J112</f>
        <v>5400145A</v>
      </c>
      <c r="E589" s="79" t="str">
        <f>Delivery!AF111</f>
        <v>1.5/2</v>
      </c>
      <c r="F589" s="79" t="str">
        <f>+Delivery!AF112</f>
        <v/>
      </c>
    </row>
    <row r="590" spans="1:6">
      <c r="A590" t="s">
        <v>598</v>
      </c>
      <c r="B590" s="79" t="str">
        <f>Delivery!I112</f>
        <v>ReimaTec shoes, Hiivin</v>
      </c>
      <c r="C590" s="79" t="str">
        <f>Delivery!H112</f>
        <v>2 Kids</v>
      </c>
      <c r="D590" s="79" t="str">
        <f>Delivery!J112</f>
        <v>5400145A</v>
      </c>
      <c r="E590" s="79" t="str">
        <f>Delivery!AH111</f>
        <v>2.5/3</v>
      </c>
      <c r="F590" s="79" t="str">
        <f>+Delivery!AH112</f>
        <v/>
      </c>
    </row>
    <row r="591" spans="1:6">
      <c r="A591" t="s">
        <v>599</v>
      </c>
      <c r="B591" s="79" t="str">
        <f>Delivery!I112</f>
        <v>ReimaTec shoes, Hiivin</v>
      </c>
      <c r="C591" s="79" t="str">
        <f>Delivery!H112</f>
        <v>2 Kids</v>
      </c>
      <c r="D591" s="79" t="str">
        <f>Delivery!J112</f>
        <v>5400145A</v>
      </c>
      <c r="E591" s="79" t="str">
        <f>Delivery!AJ111</f>
        <v>3.5</v>
      </c>
      <c r="F591" s="79" t="str">
        <f>+Delivery!AJ112</f>
        <v/>
      </c>
    </row>
    <row r="592" spans="1:6">
      <c r="A592" t="s">
        <v>600</v>
      </c>
      <c r="B592" s="79" t="str">
        <f>Delivery!I112</f>
        <v>ReimaTec shoes, Hiivin</v>
      </c>
      <c r="C592" s="79" t="str">
        <f>Delivery!H112</f>
        <v>2 Kids</v>
      </c>
      <c r="D592" s="79" t="str">
        <f>Delivery!J112</f>
        <v>5400145A</v>
      </c>
      <c r="E592" s="79" t="str">
        <f>Delivery!AL111</f>
        <v>4/4.5</v>
      </c>
      <c r="F592" s="79" t="str">
        <f>+Delivery!AL112</f>
        <v/>
      </c>
    </row>
    <row r="593" spans="1:6">
      <c r="A593" t="s">
        <v>601</v>
      </c>
      <c r="B593" s="79" t="str">
        <f>Delivery!I114</f>
        <v>ReimaTec shoes, Kiirus</v>
      </c>
      <c r="C593" s="79" t="str">
        <f>Delivery!H114</f>
        <v>1 Toddler</v>
      </c>
      <c r="D593" s="79" t="str">
        <f>Delivery!J114</f>
        <v>5400006A</v>
      </c>
      <c r="E593" s="79" t="str">
        <f>Delivery!N113</f>
        <v>4.5/5</v>
      </c>
      <c r="F593" s="79" t="str">
        <f>+Delivery!N114</f>
        <v/>
      </c>
    </row>
    <row r="594" spans="1:6">
      <c r="A594" t="s">
        <v>602</v>
      </c>
      <c r="B594" s="79" t="str">
        <f>Delivery!I114</f>
        <v>ReimaTec shoes, Kiirus</v>
      </c>
      <c r="C594" s="79" t="str">
        <f>Delivery!H114</f>
        <v>1 Toddler</v>
      </c>
      <c r="D594" s="79" t="str">
        <f>Delivery!J114</f>
        <v>5400006A</v>
      </c>
      <c r="E594" s="79" t="str">
        <f>Delivery!P113</f>
        <v>5.5</v>
      </c>
      <c r="F594" s="79" t="str">
        <f>+Delivery!P114</f>
        <v/>
      </c>
    </row>
    <row r="595" spans="1:6">
      <c r="A595" t="s">
        <v>603</v>
      </c>
      <c r="B595" s="79" t="str">
        <f>Delivery!I114</f>
        <v>ReimaTec shoes, Kiirus</v>
      </c>
      <c r="C595" s="79" t="str">
        <f>Delivery!H114</f>
        <v>1 Toddler</v>
      </c>
      <c r="D595" s="79" t="str">
        <f>Delivery!J114</f>
        <v>5400006A</v>
      </c>
      <c r="E595" s="79" t="str">
        <f>Delivery!R113</f>
        <v>6/6.5</v>
      </c>
      <c r="F595" s="79">
        <f>+Delivery!R114</f>
        <v>0</v>
      </c>
    </row>
    <row r="596" spans="1:6">
      <c r="A596" t="s">
        <v>604</v>
      </c>
      <c r="B596" s="79" t="str">
        <f>Delivery!I114</f>
        <v>ReimaTec shoes, Kiirus</v>
      </c>
      <c r="C596" s="79" t="str">
        <f>Delivery!H114</f>
        <v>1 Toddler</v>
      </c>
      <c r="D596" s="79" t="str">
        <f>Delivery!J114</f>
        <v>5400006A</v>
      </c>
      <c r="E596" s="79" t="str">
        <f>Delivery!T113</f>
        <v>7</v>
      </c>
      <c r="F596" s="79">
        <f>+Delivery!T114</f>
        <v>0</v>
      </c>
    </row>
    <row r="597" spans="1:6">
      <c r="A597" t="s">
        <v>605</v>
      </c>
      <c r="B597" s="79" t="str">
        <f>Delivery!I114</f>
        <v>ReimaTec shoes, Kiirus</v>
      </c>
      <c r="C597" s="79" t="str">
        <f>Delivery!H114</f>
        <v>1 Toddler</v>
      </c>
      <c r="D597" s="79" t="str">
        <f>Delivery!J114</f>
        <v>5400006A</v>
      </c>
      <c r="E597" s="79" t="str">
        <f>Delivery!V113</f>
        <v>7.5/8</v>
      </c>
      <c r="F597" s="79">
        <f>+Delivery!V114</f>
        <v>0</v>
      </c>
    </row>
    <row r="598" spans="1:6">
      <c r="A598" t="s">
        <v>606</v>
      </c>
      <c r="B598" s="79" t="str">
        <f>Delivery!I114</f>
        <v>ReimaTec shoes, Kiirus</v>
      </c>
      <c r="C598" s="79" t="str">
        <f>Delivery!H114</f>
        <v>1 Toddler</v>
      </c>
      <c r="D598" s="79" t="str">
        <f>Delivery!J114</f>
        <v>5400006A</v>
      </c>
      <c r="E598" s="79" t="str">
        <f>Delivery!X113</f>
        <v>8.5/9</v>
      </c>
      <c r="F598" s="79">
        <f>+Delivery!X114</f>
        <v>0</v>
      </c>
    </row>
    <row r="599" spans="1:6">
      <c r="A599" t="s">
        <v>607</v>
      </c>
      <c r="B599" s="79" t="str">
        <f>Delivery!I114</f>
        <v>ReimaTec shoes, Kiirus</v>
      </c>
      <c r="C599" s="79" t="str">
        <f>Delivery!H114</f>
        <v>1 Toddler</v>
      </c>
      <c r="D599" s="79" t="str">
        <f>Delivery!J114</f>
        <v>5400006A</v>
      </c>
      <c r="E599" s="79" t="str">
        <f>Delivery!Z113</f>
        <v>9.5</v>
      </c>
      <c r="F599" s="79">
        <f>+Delivery!Z114</f>
        <v>0</v>
      </c>
    </row>
    <row r="600" spans="1:6">
      <c r="A600" t="s">
        <v>608</v>
      </c>
      <c r="B600" s="79" t="str">
        <f>Delivery!I114</f>
        <v>ReimaTec shoes, Kiirus</v>
      </c>
      <c r="C600" s="79" t="str">
        <f>Delivery!H114</f>
        <v>1 Toddler</v>
      </c>
      <c r="D600" s="79" t="str">
        <f>Delivery!J114</f>
        <v>5400006A</v>
      </c>
      <c r="E600" s="79" t="str">
        <f>Delivery!AB113</f>
        <v>10/10.5</v>
      </c>
      <c r="F600" s="79">
        <f>+Delivery!AB114</f>
        <v>0</v>
      </c>
    </row>
    <row r="601" spans="1:6">
      <c r="A601" t="s">
        <v>609</v>
      </c>
      <c r="B601" s="79" t="str">
        <f>Delivery!I114</f>
        <v>ReimaTec shoes, Kiirus</v>
      </c>
      <c r="C601" s="79" t="str">
        <f>Delivery!H114</f>
        <v>1 Toddler</v>
      </c>
      <c r="D601" s="79" t="str">
        <f>Delivery!J114</f>
        <v>5400006A</v>
      </c>
      <c r="E601" s="79" t="str">
        <f>Delivery!AD113</f>
        <v>11</v>
      </c>
      <c r="F601" s="79">
        <f>+Delivery!AD114</f>
        <v>0</v>
      </c>
    </row>
    <row r="602" spans="1:6">
      <c r="A602" t="s">
        <v>610</v>
      </c>
      <c r="B602" s="79" t="str">
        <f>Delivery!I116</f>
        <v>ReimaTec shoes, Kiirus</v>
      </c>
      <c r="C602" s="79" t="str">
        <f>Delivery!H116</f>
        <v>1 Toddler</v>
      </c>
      <c r="D602" s="79" t="str">
        <f>Delivery!J116</f>
        <v>5400006A</v>
      </c>
      <c r="E602" s="79" t="str">
        <f>Delivery!N115</f>
        <v>4.5/5</v>
      </c>
      <c r="F602" s="79" t="str">
        <f>+Delivery!N116</f>
        <v/>
      </c>
    </row>
    <row r="603" spans="1:6">
      <c r="A603" t="s">
        <v>611</v>
      </c>
      <c r="B603" s="79" t="str">
        <f>Delivery!I116</f>
        <v>ReimaTec shoes, Kiirus</v>
      </c>
      <c r="C603" s="79" t="str">
        <f>Delivery!H116</f>
        <v>1 Toddler</v>
      </c>
      <c r="D603" s="79" t="str">
        <f>Delivery!J116</f>
        <v>5400006A</v>
      </c>
      <c r="E603" s="79" t="str">
        <f>Delivery!P115</f>
        <v>5.5</v>
      </c>
      <c r="F603" s="79" t="str">
        <f>+Delivery!P116</f>
        <v/>
      </c>
    </row>
    <row r="604" spans="1:6">
      <c r="A604" t="s">
        <v>612</v>
      </c>
      <c r="B604" s="79" t="str">
        <f>Delivery!I116</f>
        <v>ReimaTec shoes, Kiirus</v>
      </c>
      <c r="C604" s="79" t="str">
        <f>Delivery!H116</f>
        <v>1 Toddler</v>
      </c>
      <c r="D604" s="79" t="str">
        <f>Delivery!J116</f>
        <v>5400006A</v>
      </c>
      <c r="E604" s="79" t="str">
        <f>Delivery!R115</f>
        <v>6/6.5</v>
      </c>
      <c r="F604" s="79">
        <f>+Delivery!R116</f>
        <v>0</v>
      </c>
    </row>
    <row r="605" spans="1:6">
      <c r="A605" t="s">
        <v>613</v>
      </c>
      <c r="B605" s="79" t="str">
        <f>Delivery!I116</f>
        <v>ReimaTec shoes, Kiirus</v>
      </c>
      <c r="C605" s="79" t="str">
        <f>Delivery!H116</f>
        <v>1 Toddler</v>
      </c>
      <c r="D605" s="79" t="str">
        <f>Delivery!J116</f>
        <v>5400006A</v>
      </c>
      <c r="E605" s="79" t="str">
        <f>Delivery!T115</f>
        <v>7</v>
      </c>
      <c r="F605" s="79">
        <f>+Delivery!T116</f>
        <v>0</v>
      </c>
    </row>
    <row r="606" spans="1:6">
      <c r="A606" t="s">
        <v>614</v>
      </c>
      <c r="B606" s="79" t="str">
        <f>Delivery!I116</f>
        <v>ReimaTec shoes, Kiirus</v>
      </c>
      <c r="C606" s="79" t="str">
        <f>Delivery!H116</f>
        <v>1 Toddler</v>
      </c>
      <c r="D606" s="79" t="str">
        <f>Delivery!J116</f>
        <v>5400006A</v>
      </c>
      <c r="E606" s="79" t="str">
        <f>Delivery!V115</f>
        <v>7.5/8</v>
      </c>
      <c r="F606" s="79">
        <f>+Delivery!V116</f>
        <v>0</v>
      </c>
    </row>
    <row r="607" spans="1:6">
      <c r="A607" t="s">
        <v>615</v>
      </c>
      <c r="B607" s="79" t="str">
        <f>Delivery!I116</f>
        <v>ReimaTec shoes, Kiirus</v>
      </c>
      <c r="C607" s="79" t="str">
        <f>Delivery!H116</f>
        <v>1 Toddler</v>
      </c>
      <c r="D607" s="79" t="str">
        <f>Delivery!J116</f>
        <v>5400006A</v>
      </c>
      <c r="E607" s="79" t="str">
        <f>Delivery!X115</f>
        <v>8.5/9</v>
      </c>
      <c r="F607" s="79">
        <f>+Delivery!X116</f>
        <v>0</v>
      </c>
    </row>
    <row r="608" spans="1:6">
      <c r="A608" t="s">
        <v>616</v>
      </c>
      <c r="B608" s="79" t="str">
        <f>Delivery!I116</f>
        <v>ReimaTec shoes, Kiirus</v>
      </c>
      <c r="C608" s="79" t="str">
        <f>Delivery!H116</f>
        <v>1 Toddler</v>
      </c>
      <c r="D608" s="79" t="str">
        <f>Delivery!J116</f>
        <v>5400006A</v>
      </c>
      <c r="E608" s="79" t="str">
        <f>Delivery!Z115</f>
        <v>9.5</v>
      </c>
      <c r="F608" s="79">
        <f>+Delivery!Z116</f>
        <v>0</v>
      </c>
    </row>
    <row r="609" spans="1:6">
      <c r="A609" t="s">
        <v>617</v>
      </c>
      <c r="B609" s="79" t="str">
        <f>Delivery!I116</f>
        <v>ReimaTec shoes, Kiirus</v>
      </c>
      <c r="C609" s="79" t="str">
        <f>Delivery!H116</f>
        <v>1 Toddler</v>
      </c>
      <c r="D609" s="79" t="str">
        <f>Delivery!J116</f>
        <v>5400006A</v>
      </c>
      <c r="E609" s="79" t="str">
        <f>Delivery!AB115</f>
        <v>10/10.5</v>
      </c>
      <c r="F609" s="79">
        <f>+Delivery!AB116</f>
        <v>0</v>
      </c>
    </row>
    <row r="610" spans="1:6">
      <c r="A610" t="s">
        <v>618</v>
      </c>
      <c r="B610" s="79" t="str">
        <f>Delivery!I116</f>
        <v>ReimaTec shoes, Kiirus</v>
      </c>
      <c r="C610" s="79" t="str">
        <f>Delivery!H116</f>
        <v>1 Toddler</v>
      </c>
      <c r="D610" s="79" t="str">
        <f>Delivery!J116</f>
        <v>5400006A</v>
      </c>
      <c r="E610" s="79" t="str">
        <f>Delivery!AD115</f>
        <v>11</v>
      </c>
      <c r="F610" s="79">
        <f>+Delivery!AD116</f>
        <v>0</v>
      </c>
    </row>
    <row r="611" spans="1:6">
      <c r="A611" t="s">
        <v>619</v>
      </c>
      <c r="B611" s="79" t="str">
        <f>Delivery!I118</f>
        <v>ReimaTec shoes, Kiirus</v>
      </c>
      <c r="C611" s="79" t="str">
        <f>Delivery!H118</f>
        <v>1 Toddler</v>
      </c>
      <c r="D611" s="79" t="str">
        <f>Delivery!J118</f>
        <v>5400006A</v>
      </c>
      <c r="E611" s="79" t="str">
        <f>Delivery!N117</f>
        <v>4.5/5</v>
      </c>
      <c r="F611" s="79">
        <f>+Delivery!N118</f>
        <v>0</v>
      </c>
    </row>
    <row r="612" spans="1:6">
      <c r="A612" t="s">
        <v>620</v>
      </c>
      <c r="B612" s="79" t="str">
        <f>Delivery!I118</f>
        <v>ReimaTec shoes, Kiirus</v>
      </c>
      <c r="C612" s="79" t="str">
        <f>Delivery!H118</f>
        <v>1 Toddler</v>
      </c>
      <c r="D612" s="79" t="str">
        <f>Delivery!J118</f>
        <v>5400006A</v>
      </c>
      <c r="E612" s="79" t="str">
        <f>Delivery!P117</f>
        <v>5.5</v>
      </c>
      <c r="F612" s="79">
        <f>+Delivery!P118</f>
        <v>0</v>
      </c>
    </row>
    <row r="613" spans="1:6">
      <c r="A613" t="s">
        <v>621</v>
      </c>
      <c r="B613" s="79" t="str">
        <f>Delivery!I118</f>
        <v>ReimaTec shoes, Kiirus</v>
      </c>
      <c r="C613" s="79" t="str">
        <f>Delivery!H118</f>
        <v>1 Toddler</v>
      </c>
      <c r="D613" s="79" t="str">
        <f>Delivery!J118</f>
        <v>5400006A</v>
      </c>
      <c r="E613" s="79" t="str">
        <f>Delivery!R117</f>
        <v>6/6.5</v>
      </c>
      <c r="F613" s="79">
        <f>+Delivery!R118</f>
        <v>0</v>
      </c>
    </row>
    <row r="614" spans="1:6">
      <c r="A614" t="s">
        <v>622</v>
      </c>
      <c r="B614" s="79" t="str">
        <f>Delivery!I118</f>
        <v>ReimaTec shoes, Kiirus</v>
      </c>
      <c r="C614" s="79" t="str">
        <f>Delivery!H118</f>
        <v>1 Toddler</v>
      </c>
      <c r="D614" s="79" t="str">
        <f>Delivery!J118</f>
        <v>5400006A</v>
      </c>
      <c r="E614" s="79" t="str">
        <f>Delivery!T117</f>
        <v>7</v>
      </c>
      <c r="F614" s="79">
        <f>+Delivery!T118</f>
        <v>0</v>
      </c>
    </row>
    <row r="615" spans="1:6">
      <c r="A615" t="s">
        <v>623</v>
      </c>
      <c r="B615" s="79" t="str">
        <f>Delivery!I118</f>
        <v>ReimaTec shoes, Kiirus</v>
      </c>
      <c r="C615" s="79" t="str">
        <f>Delivery!H118</f>
        <v>1 Toddler</v>
      </c>
      <c r="D615" s="79" t="str">
        <f>Delivery!J118</f>
        <v>5400006A</v>
      </c>
      <c r="E615" s="79" t="str">
        <f>Delivery!V117</f>
        <v>7.5/8</v>
      </c>
      <c r="F615" s="79">
        <f>+Delivery!V118</f>
        <v>0</v>
      </c>
    </row>
    <row r="616" spans="1:6">
      <c r="A616" t="s">
        <v>624</v>
      </c>
      <c r="B616" s="79" t="str">
        <f>Delivery!I118</f>
        <v>ReimaTec shoes, Kiirus</v>
      </c>
      <c r="C616" s="79" t="str">
        <f>Delivery!H118</f>
        <v>1 Toddler</v>
      </c>
      <c r="D616" s="79" t="str">
        <f>Delivery!J118</f>
        <v>5400006A</v>
      </c>
      <c r="E616" s="79" t="str">
        <f>Delivery!X117</f>
        <v>8.5/9</v>
      </c>
      <c r="F616" s="79">
        <f>+Delivery!X118</f>
        <v>0</v>
      </c>
    </row>
    <row r="617" spans="1:6">
      <c r="A617" t="s">
        <v>625</v>
      </c>
      <c r="B617" s="79" t="str">
        <f>Delivery!I118</f>
        <v>ReimaTec shoes, Kiirus</v>
      </c>
      <c r="C617" s="79" t="str">
        <f>Delivery!H118</f>
        <v>1 Toddler</v>
      </c>
      <c r="D617" s="79" t="str">
        <f>Delivery!J118</f>
        <v>5400006A</v>
      </c>
      <c r="E617" s="79" t="str">
        <f>Delivery!Z117</f>
        <v>9.5</v>
      </c>
      <c r="F617" s="79">
        <f>+Delivery!Z118</f>
        <v>0</v>
      </c>
    </row>
    <row r="618" spans="1:6">
      <c r="A618" t="s">
        <v>626</v>
      </c>
      <c r="B618" s="79" t="str">
        <f>Delivery!I118</f>
        <v>ReimaTec shoes, Kiirus</v>
      </c>
      <c r="C618" s="79" t="str">
        <f>Delivery!H118</f>
        <v>1 Toddler</v>
      </c>
      <c r="D618" s="79" t="str">
        <f>Delivery!J118</f>
        <v>5400006A</v>
      </c>
      <c r="E618" s="79" t="str">
        <f>Delivery!AB117</f>
        <v>10/10.5</v>
      </c>
      <c r="F618" s="79">
        <f>+Delivery!AB118</f>
        <v>0</v>
      </c>
    </row>
    <row r="619" spans="1:6">
      <c r="A619" t="s">
        <v>627</v>
      </c>
      <c r="B619" s="79" t="str">
        <f>Delivery!I118</f>
        <v>ReimaTec shoes, Kiirus</v>
      </c>
      <c r="C619" s="79" t="str">
        <f>Delivery!H118</f>
        <v>1 Toddler</v>
      </c>
      <c r="D619" s="79" t="str">
        <f>Delivery!J118</f>
        <v>5400006A</v>
      </c>
      <c r="E619" s="79" t="str">
        <f>Delivery!AD117</f>
        <v>11</v>
      </c>
      <c r="F619" s="79">
        <f>+Delivery!AD118</f>
        <v>0</v>
      </c>
    </row>
    <row r="620" spans="1:6">
      <c r="A620" t="s">
        <v>628</v>
      </c>
      <c r="B620" s="79" t="str">
        <f>Delivery!I120</f>
        <v>ReimaTec shoes, Kiritin</v>
      </c>
      <c r="C620" s="79" t="str">
        <f>Delivery!H120</f>
        <v>3 Junior</v>
      </c>
      <c r="D620" s="79" t="str">
        <f>Delivery!J120</f>
        <v>5400134A</v>
      </c>
      <c r="E620" s="79" t="str">
        <f>Delivery!N119</f>
        <v>11</v>
      </c>
      <c r="F620" s="79">
        <f>+Delivery!N120</f>
        <v>0</v>
      </c>
    </row>
    <row r="621" spans="1:6">
      <c r="A621" t="s">
        <v>629</v>
      </c>
      <c r="B621" s="79" t="str">
        <f>Delivery!I120</f>
        <v>ReimaTec shoes, Kiritin</v>
      </c>
      <c r="C621" s="79" t="str">
        <f>Delivery!H120</f>
        <v>3 Junior</v>
      </c>
      <c r="D621" s="79" t="str">
        <f>Delivery!J120</f>
        <v>5400134A</v>
      </c>
      <c r="E621" s="79" t="str">
        <f>Delivery!P119</f>
        <v>11.5</v>
      </c>
      <c r="F621" s="79">
        <f>+Delivery!P120</f>
        <v>0</v>
      </c>
    </row>
    <row r="622" spans="1:6">
      <c r="A622" t="s">
        <v>630</v>
      </c>
      <c r="B622" s="79" t="str">
        <f>Delivery!I120</f>
        <v>ReimaTec shoes, Kiritin</v>
      </c>
      <c r="C622" s="79" t="str">
        <f>Delivery!H120</f>
        <v>3 Junior</v>
      </c>
      <c r="D622" s="79" t="str">
        <f>Delivery!J120</f>
        <v>5400134A</v>
      </c>
      <c r="E622" s="79" t="str">
        <f>Delivery!R119</f>
        <v>12/12.5</v>
      </c>
      <c r="F622" s="79">
        <f>+Delivery!R120</f>
        <v>0</v>
      </c>
    </row>
    <row r="623" spans="1:6">
      <c r="A623" t="s">
        <v>631</v>
      </c>
      <c r="B623" s="79" t="str">
        <f>Delivery!I120</f>
        <v>ReimaTec shoes, Kiritin</v>
      </c>
      <c r="C623" s="79" t="str">
        <f>Delivery!H120</f>
        <v>3 Junior</v>
      </c>
      <c r="D623" s="79" t="str">
        <f>Delivery!J120</f>
        <v>5400134A</v>
      </c>
      <c r="E623" s="79" t="str">
        <f>Delivery!T119</f>
        <v>13/13.5</v>
      </c>
      <c r="F623" s="79">
        <f>+Delivery!T120</f>
        <v>0</v>
      </c>
    </row>
    <row r="624" spans="1:6">
      <c r="A624" t="s">
        <v>632</v>
      </c>
      <c r="B624" s="79" t="str">
        <f>Delivery!I120</f>
        <v>ReimaTec shoes, Kiritin</v>
      </c>
      <c r="C624" s="79" t="str">
        <f>Delivery!H120</f>
        <v>3 Junior</v>
      </c>
      <c r="D624" s="79" t="str">
        <f>Delivery!J120</f>
        <v>5400134A</v>
      </c>
      <c r="E624" s="79" t="str">
        <f>Delivery!V119</f>
        <v>1</v>
      </c>
      <c r="F624" s="79">
        <f>+Delivery!V120</f>
        <v>0</v>
      </c>
    </row>
    <row r="625" spans="1:6">
      <c r="A625" t="s">
        <v>633</v>
      </c>
      <c r="B625" s="79" t="str">
        <f>Delivery!I120</f>
        <v>ReimaTec shoes, Kiritin</v>
      </c>
      <c r="C625" s="79" t="str">
        <f>Delivery!H120</f>
        <v>3 Junior</v>
      </c>
      <c r="D625" s="79" t="str">
        <f>Delivery!J120</f>
        <v>5400134A</v>
      </c>
      <c r="E625" s="79" t="str">
        <f>Delivery!X119</f>
        <v>1.5/2</v>
      </c>
      <c r="F625" s="79">
        <f>+Delivery!X120</f>
        <v>0</v>
      </c>
    </row>
    <row r="626" spans="1:6">
      <c r="A626" t="s">
        <v>634</v>
      </c>
      <c r="B626" s="79" t="str">
        <f>Delivery!I120</f>
        <v>ReimaTec shoes, Kiritin</v>
      </c>
      <c r="C626" s="79" t="str">
        <f>Delivery!H120</f>
        <v>3 Junior</v>
      </c>
      <c r="D626" s="79" t="str">
        <f>Delivery!J120</f>
        <v>5400134A</v>
      </c>
      <c r="E626" s="79" t="str">
        <f>Delivery!Z119</f>
        <v>2.5/3</v>
      </c>
      <c r="F626" s="79">
        <f>+Delivery!Z120</f>
        <v>0</v>
      </c>
    </row>
    <row r="627" spans="1:6">
      <c r="A627" t="s">
        <v>635</v>
      </c>
      <c r="B627" s="79" t="str">
        <f>Delivery!I120</f>
        <v>ReimaTec shoes, Kiritin</v>
      </c>
      <c r="C627" s="79" t="str">
        <f>Delivery!H120</f>
        <v>3 Junior</v>
      </c>
      <c r="D627" s="79" t="str">
        <f>Delivery!J120</f>
        <v>5400134A</v>
      </c>
      <c r="E627" s="79" t="str">
        <f>Delivery!AB119</f>
        <v>3.5</v>
      </c>
      <c r="F627" s="79">
        <f>+Delivery!AB120</f>
        <v>0</v>
      </c>
    </row>
    <row r="628" spans="1:6">
      <c r="A628" t="s">
        <v>636</v>
      </c>
      <c r="B628" s="79" t="str">
        <f>Delivery!I120</f>
        <v>ReimaTec shoes, Kiritin</v>
      </c>
      <c r="C628" s="79" t="str">
        <f>Delivery!H120</f>
        <v>3 Junior</v>
      </c>
      <c r="D628" s="79" t="str">
        <f>Delivery!J120</f>
        <v>5400134A</v>
      </c>
      <c r="E628" s="79" t="str">
        <f>Delivery!AD119</f>
        <v>4/4.5</v>
      </c>
      <c r="F628" s="79">
        <f>+Delivery!AD120</f>
        <v>0</v>
      </c>
    </row>
    <row r="629" spans="1:6">
      <c r="A629" t="s">
        <v>637</v>
      </c>
      <c r="B629" s="79" t="str">
        <f>Delivery!I120</f>
        <v>ReimaTec shoes, Kiritin</v>
      </c>
      <c r="C629" s="79" t="str">
        <f>Delivery!H120</f>
        <v>3 Junior</v>
      </c>
      <c r="D629" s="79" t="str">
        <f>Delivery!J120</f>
        <v>5400134A</v>
      </c>
      <c r="E629" s="79" t="str">
        <f>Delivery!AF119</f>
        <v>5/5.5</v>
      </c>
      <c r="F629" s="79">
        <f>+Delivery!AF120</f>
        <v>0</v>
      </c>
    </row>
    <row r="630" spans="1:6">
      <c r="A630" t="s">
        <v>638</v>
      </c>
      <c r="B630" s="79" t="str">
        <f>Delivery!I120</f>
        <v>ReimaTec shoes, Kiritin</v>
      </c>
      <c r="C630" s="79" t="str">
        <f>Delivery!H120</f>
        <v>3 Junior</v>
      </c>
      <c r="D630" s="79" t="str">
        <f>Delivery!J120</f>
        <v>5400134A</v>
      </c>
      <c r="E630" s="79" t="str">
        <f>Delivery!AH119</f>
        <v>6/6.5</v>
      </c>
      <c r="F630" s="79">
        <f>+Delivery!AH120</f>
        <v>0</v>
      </c>
    </row>
    <row r="631" spans="1:6">
      <c r="A631" t="s">
        <v>639</v>
      </c>
      <c r="B631" s="79" t="str">
        <f>Delivery!I122</f>
        <v>ReimaTec shoes, Passo 2.0</v>
      </c>
      <c r="C631" s="79" t="str">
        <f>Delivery!H122</f>
        <v>1 Toddler</v>
      </c>
      <c r="D631" s="79" t="str">
        <f>Delivery!J122</f>
        <v>5400010A</v>
      </c>
      <c r="E631" s="79" t="str">
        <f>Delivery!N121</f>
        <v>4.5/5</v>
      </c>
      <c r="F631" s="79" t="str">
        <f>+Delivery!N122</f>
        <v/>
      </c>
    </row>
    <row r="632" spans="1:6">
      <c r="A632" t="s">
        <v>640</v>
      </c>
      <c r="B632" s="79" t="str">
        <f>Delivery!I122</f>
        <v>ReimaTec shoes, Passo 2.0</v>
      </c>
      <c r="C632" s="79" t="str">
        <f>Delivery!H122</f>
        <v>1 Toddler</v>
      </c>
      <c r="D632" s="79" t="str">
        <f>Delivery!J122</f>
        <v>5400010A</v>
      </c>
      <c r="E632" s="79" t="str">
        <f>Delivery!P121</f>
        <v>5.5</v>
      </c>
      <c r="F632" s="79" t="str">
        <f>+Delivery!P122</f>
        <v/>
      </c>
    </row>
    <row r="633" spans="1:6">
      <c r="A633" t="s">
        <v>641</v>
      </c>
      <c r="B633" s="79" t="str">
        <f>Delivery!I122</f>
        <v>ReimaTec shoes, Passo 2.0</v>
      </c>
      <c r="C633" s="79" t="str">
        <f>Delivery!H122</f>
        <v>1 Toddler</v>
      </c>
      <c r="D633" s="79" t="str">
        <f>Delivery!J122</f>
        <v>5400010A</v>
      </c>
      <c r="E633" s="79" t="str">
        <f>Delivery!R121</f>
        <v>6/6.5</v>
      </c>
      <c r="F633" s="79">
        <f>+Delivery!R122</f>
        <v>0</v>
      </c>
    </row>
    <row r="634" spans="1:6">
      <c r="A634" t="s">
        <v>642</v>
      </c>
      <c r="B634" s="79" t="str">
        <f>Delivery!I122</f>
        <v>ReimaTec shoes, Passo 2.0</v>
      </c>
      <c r="C634" s="79" t="str">
        <f>Delivery!H122</f>
        <v>1 Toddler</v>
      </c>
      <c r="D634" s="79" t="str">
        <f>Delivery!J122</f>
        <v>5400010A</v>
      </c>
      <c r="E634" s="79" t="str">
        <f>Delivery!T121</f>
        <v>7</v>
      </c>
      <c r="F634" s="79">
        <f>+Delivery!T122</f>
        <v>0</v>
      </c>
    </row>
    <row r="635" spans="1:6">
      <c r="A635" t="s">
        <v>643</v>
      </c>
      <c r="B635" s="79" t="str">
        <f>Delivery!I122</f>
        <v>ReimaTec shoes, Passo 2.0</v>
      </c>
      <c r="C635" s="79" t="str">
        <f>Delivery!H122</f>
        <v>1 Toddler</v>
      </c>
      <c r="D635" s="79" t="str">
        <f>Delivery!J122</f>
        <v>5400010A</v>
      </c>
      <c r="E635" s="79" t="str">
        <f>Delivery!V121</f>
        <v>7.5/8</v>
      </c>
      <c r="F635" s="79">
        <f>+Delivery!V122</f>
        <v>0</v>
      </c>
    </row>
    <row r="636" spans="1:6">
      <c r="A636" t="s">
        <v>644</v>
      </c>
      <c r="B636" s="79" t="str">
        <f>Delivery!I122</f>
        <v>ReimaTec shoes, Passo 2.0</v>
      </c>
      <c r="C636" s="79" t="str">
        <f>Delivery!H122</f>
        <v>1 Toddler</v>
      </c>
      <c r="D636" s="79" t="str">
        <f>Delivery!J122</f>
        <v>5400010A</v>
      </c>
      <c r="E636" s="79" t="str">
        <f>Delivery!X121</f>
        <v>8.5/9</v>
      </c>
      <c r="F636" s="79">
        <f>+Delivery!X122</f>
        <v>0</v>
      </c>
    </row>
    <row r="637" spans="1:6">
      <c r="A637" t="s">
        <v>645</v>
      </c>
      <c r="B637" s="79" t="str">
        <f>Delivery!I122</f>
        <v>ReimaTec shoes, Passo 2.0</v>
      </c>
      <c r="C637" s="79" t="str">
        <f>Delivery!H122</f>
        <v>1 Toddler</v>
      </c>
      <c r="D637" s="79" t="str">
        <f>Delivery!J122</f>
        <v>5400010A</v>
      </c>
      <c r="E637" s="79" t="str">
        <f>Delivery!Z121</f>
        <v>9.5</v>
      </c>
      <c r="F637" s="79">
        <f>+Delivery!Z122</f>
        <v>0</v>
      </c>
    </row>
    <row r="638" spans="1:6">
      <c r="A638" t="s">
        <v>646</v>
      </c>
      <c r="B638" s="79" t="str">
        <f>Delivery!I122</f>
        <v>ReimaTec shoes, Passo 2.0</v>
      </c>
      <c r="C638" s="79" t="str">
        <f>Delivery!H122</f>
        <v>1 Toddler</v>
      </c>
      <c r="D638" s="79" t="str">
        <f>Delivery!J122</f>
        <v>5400010A</v>
      </c>
      <c r="E638" s="79" t="str">
        <f>Delivery!AB121</f>
        <v>10/10.5</v>
      </c>
      <c r="F638" s="79">
        <f>+Delivery!AB122</f>
        <v>0</v>
      </c>
    </row>
    <row r="639" spans="1:6">
      <c r="A639" t="s">
        <v>647</v>
      </c>
      <c r="B639" s="79" t="str">
        <f>Delivery!I122</f>
        <v>ReimaTec shoes, Passo 2.0</v>
      </c>
      <c r="C639" s="79" t="str">
        <f>Delivery!H122</f>
        <v>1 Toddler</v>
      </c>
      <c r="D639" s="79" t="str">
        <f>Delivery!J122</f>
        <v>5400010A</v>
      </c>
      <c r="E639" s="79" t="str">
        <f>Delivery!AD121</f>
        <v>11</v>
      </c>
      <c r="F639" s="79">
        <f>+Delivery!AD122</f>
        <v>0</v>
      </c>
    </row>
    <row r="640" spans="1:6">
      <c r="A640" t="s">
        <v>648</v>
      </c>
      <c r="B640" s="79" t="str">
        <f>Delivery!I124</f>
        <v>ReimaTec shoes, Passo 2.0</v>
      </c>
      <c r="C640" s="79" t="str">
        <f>Delivery!H124</f>
        <v>1 Toddler</v>
      </c>
      <c r="D640" s="79" t="str">
        <f>Delivery!J124</f>
        <v>5400010A</v>
      </c>
      <c r="E640" s="79" t="str">
        <f>Delivery!N123</f>
        <v>4.5/5</v>
      </c>
      <c r="F640" s="79">
        <f>+Delivery!N124</f>
        <v>0</v>
      </c>
    </row>
    <row r="641" spans="1:6">
      <c r="A641" t="s">
        <v>649</v>
      </c>
      <c r="B641" s="79" t="str">
        <f>Delivery!I124</f>
        <v>ReimaTec shoes, Passo 2.0</v>
      </c>
      <c r="C641" s="79" t="str">
        <f>Delivery!H124</f>
        <v>1 Toddler</v>
      </c>
      <c r="D641" s="79" t="str">
        <f>Delivery!J124</f>
        <v>5400010A</v>
      </c>
      <c r="E641" s="79" t="str">
        <f>Delivery!P123</f>
        <v>5.5</v>
      </c>
      <c r="F641" s="79">
        <f>+Delivery!P124</f>
        <v>0</v>
      </c>
    </row>
    <row r="642" spans="1:6">
      <c r="A642" t="s">
        <v>650</v>
      </c>
      <c r="B642" s="79" t="str">
        <f>Delivery!I124</f>
        <v>ReimaTec shoes, Passo 2.0</v>
      </c>
      <c r="C642" s="79" t="str">
        <f>Delivery!H124</f>
        <v>1 Toddler</v>
      </c>
      <c r="D642" s="79" t="str">
        <f>Delivery!J124</f>
        <v>5400010A</v>
      </c>
      <c r="E642" s="79" t="str">
        <f>Delivery!R123</f>
        <v>6/6.5</v>
      </c>
      <c r="F642" s="79">
        <f>+Delivery!R124</f>
        <v>0</v>
      </c>
    </row>
    <row r="643" spans="1:6">
      <c r="A643" t="s">
        <v>651</v>
      </c>
      <c r="B643" s="79" t="str">
        <f>Delivery!I124</f>
        <v>ReimaTec shoes, Passo 2.0</v>
      </c>
      <c r="C643" s="79" t="str">
        <f>Delivery!H124</f>
        <v>1 Toddler</v>
      </c>
      <c r="D643" s="79" t="str">
        <f>Delivery!J124</f>
        <v>5400010A</v>
      </c>
      <c r="E643" s="79" t="str">
        <f>Delivery!T123</f>
        <v>7</v>
      </c>
      <c r="F643" s="79">
        <f>+Delivery!T124</f>
        <v>0</v>
      </c>
    </row>
    <row r="644" spans="1:6">
      <c r="A644" t="s">
        <v>652</v>
      </c>
      <c r="B644" s="79" t="str">
        <f>Delivery!I124</f>
        <v>ReimaTec shoes, Passo 2.0</v>
      </c>
      <c r="C644" s="79" t="str">
        <f>Delivery!H124</f>
        <v>1 Toddler</v>
      </c>
      <c r="D644" s="79" t="str">
        <f>Delivery!J124</f>
        <v>5400010A</v>
      </c>
      <c r="E644" s="79" t="str">
        <f>Delivery!V123</f>
        <v>7.5/8</v>
      </c>
      <c r="F644" s="79">
        <f>+Delivery!V124</f>
        <v>0</v>
      </c>
    </row>
    <row r="645" spans="1:6">
      <c r="A645" t="s">
        <v>653</v>
      </c>
      <c r="B645" s="79" t="str">
        <f>Delivery!I124</f>
        <v>ReimaTec shoes, Passo 2.0</v>
      </c>
      <c r="C645" s="79" t="str">
        <f>Delivery!H124</f>
        <v>1 Toddler</v>
      </c>
      <c r="D645" s="79" t="str">
        <f>Delivery!J124</f>
        <v>5400010A</v>
      </c>
      <c r="E645" s="79" t="str">
        <f>Delivery!X123</f>
        <v>8.5/9</v>
      </c>
      <c r="F645" s="79">
        <f>+Delivery!X124</f>
        <v>0</v>
      </c>
    </row>
    <row r="646" spans="1:6">
      <c r="A646" t="s">
        <v>654</v>
      </c>
      <c r="B646" s="79" t="str">
        <f>Delivery!I124</f>
        <v>ReimaTec shoes, Passo 2.0</v>
      </c>
      <c r="C646" s="79" t="str">
        <f>Delivery!H124</f>
        <v>1 Toddler</v>
      </c>
      <c r="D646" s="79" t="str">
        <f>Delivery!J124</f>
        <v>5400010A</v>
      </c>
      <c r="E646" s="79" t="str">
        <f>Delivery!Z123</f>
        <v>9.5</v>
      </c>
      <c r="F646" s="79">
        <f>+Delivery!Z124</f>
        <v>0</v>
      </c>
    </row>
    <row r="647" spans="1:6">
      <c r="A647" t="s">
        <v>655</v>
      </c>
      <c r="B647" s="79" t="str">
        <f>Delivery!I124</f>
        <v>ReimaTec shoes, Passo 2.0</v>
      </c>
      <c r="C647" s="79" t="str">
        <f>Delivery!H124</f>
        <v>1 Toddler</v>
      </c>
      <c r="D647" s="79" t="str">
        <f>Delivery!J124</f>
        <v>5400010A</v>
      </c>
      <c r="E647" s="79" t="str">
        <f>Delivery!AB123</f>
        <v>10/10.5</v>
      </c>
      <c r="F647" s="79">
        <f>+Delivery!AB124</f>
        <v>0</v>
      </c>
    </row>
    <row r="648" spans="1:6">
      <c r="A648" t="s">
        <v>656</v>
      </c>
      <c r="B648" s="79" t="str">
        <f>Delivery!I124</f>
        <v>ReimaTec shoes, Passo 2.0</v>
      </c>
      <c r="C648" s="79" t="str">
        <f>Delivery!H124</f>
        <v>1 Toddler</v>
      </c>
      <c r="D648" s="79" t="str">
        <f>Delivery!J124</f>
        <v>5400010A</v>
      </c>
      <c r="E648" s="79" t="str">
        <f>Delivery!AD123</f>
        <v>11</v>
      </c>
      <c r="F648" s="79">
        <f>+Delivery!AD124</f>
        <v>0</v>
      </c>
    </row>
    <row r="649" spans="1:6">
      <c r="A649" t="s">
        <v>657</v>
      </c>
      <c r="B649" s="79" t="str">
        <f>Delivery!I126</f>
        <v>ReimaTec shoes, Patter 2.0</v>
      </c>
      <c r="C649" s="79" t="str">
        <f>Delivery!H126</f>
        <v>3 Junior</v>
      </c>
      <c r="D649" s="79" t="str">
        <f>Delivery!J126</f>
        <v>5400042A</v>
      </c>
      <c r="E649" s="79" t="str">
        <f>Delivery!N125</f>
        <v>7.5/8</v>
      </c>
      <c r="F649" s="79">
        <f>+Delivery!N126</f>
        <v>0</v>
      </c>
    </row>
    <row r="650" spans="1:6">
      <c r="A650" t="s">
        <v>658</v>
      </c>
      <c r="B650" s="79" t="str">
        <f>Delivery!I126</f>
        <v>ReimaTec shoes, Patter 2.0</v>
      </c>
      <c r="C650" s="79" t="str">
        <f>Delivery!H126</f>
        <v>3 Junior</v>
      </c>
      <c r="D650" s="79" t="str">
        <f>Delivery!J126</f>
        <v>5400042A</v>
      </c>
      <c r="E650" s="79" t="str">
        <f>Delivery!P125</f>
        <v>8.5/9</v>
      </c>
      <c r="F650" s="79">
        <f>+Delivery!P126</f>
        <v>0</v>
      </c>
    </row>
    <row r="651" spans="1:6">
      <c r="A651" t="s">
        <v>659</v>
      </c>
      <c r="B651" s="79" t="str">
        <f>Delivery!I126</f>
        <v>ReimaTec shoes, Patter 2.0</v>
      </c>
      <c r="C651" s="79" t="str">
        <f>Delivery!H126</f>
        <v>3 Junior</v>
      </c>
      <c r="D651" s="79" t="str">
        <f>Delivery!J126</f>
        <v>5400042A</v>
      </c>
      <c r="E651" s="79" t="str">
        <f>Delivery!R125</f>
        <v>9.5</v>
      </c>
      <c r="F651" s="79">
        <f>+Delivery!R126</f>
        <v>0</v>
      </c>
    </row>
    <row r="652" spans="1:6">
      <c r="A652" t="s">
        <v>660</v>
      </c>
      <c r="B652" s="79" t="str">
        <f>Delivery!I126</f>
        <v>ReimaTec shoes, Patter 2.0</v>
      </c>
      <c r="C652" s="79" t="str">
        <f>Delivery!H126</f>
        <v>3 Junior</v>
      </c>
      <c r="D652" s="79" t="str">
        <f>Delivery!J126</f>
        <v>5400042A</v>
      </c>
      <c r="E652" s="79" t="str">
        <f>Delivery!T125</f>
        <v>10/10.5</v>
      </c>
      <c r="F652" s="79">
        <f>+Delivery!T126</f>
        <v>0</v>
      </c>
    </row>
    <row r="653" spans="1:6">
      <c r="A653" t="s">
        <v>661</v>
      </c>
      <c r="B653" s="79" t="str">
        <f>Delivery!I126</f>
        <v>ReimaTec shoes, Patter 2.0</v>
      </c>
      <c r="C653" s="79" t="str">
        <f>Delivery!H126</f>
        <v>3 Junior</v>
      </c>
      <c r="D653" s="79" t="str">
        <f>Delivery!J126</f>
        <v>5400042A</v>
      </c>
      <c r="E653" s="79" t="str">
        <f>Delivery!V125</f>
        <v>11</v>
      </c>
      <c r="F653" s="79">
        <f>+Delivery!V126</f>
        <v>0</v>
      </c>
    </row>
    <row r="654" spans="1:6">
      <c r="A654" t="s">
        <v>662</v>
      </c>
      <c r="B654" s="79" t="str">
        <f>Delivery!I126</f>
        <v>ReimaTec shoes, Patter 2.0</v>
      </c>
      <c r="C654" s="79" t="str">
        <f>Delivery!H126</f>
        <v>3 Junior</v>
      </c>
      <c r="D654" s="79" t="str">
        <f>Delivery!J126</f>
        <v>5400042A</v>
      </c>
      <c r="E654" s="79" t="str">
        <f>Delivery!X125</f>
        <v>11.5</v>
      </c>
      <c r="F654" s="79">
        <f>+Delivery!X126</f>
        <v>0</v>
      </c>
    </row>
    <row r="655" spans="1:6">
      <c r="A655" t="s">
        <v>663</v>
      </c>
      <c r="B655" s="79" t="str">
        <f>Delivery!I126</f>
        <v>ReimaTec shoes, Patter 2.0</v>
      </c>
      <c r="C655" s="79" t="str">
        <f>Delivery!H126</f>
        <v>3 Junior</v>
      </c>
      <c r="D655" s="79" t="str">
        <f>Delivery!J126</f>
        <v>5400042A</v>
      </c>
      <c r="E655" s="79" t="str">
        <f>Delivery!Z125</f>
        <v>12/12.5</v>
      </c>
      <c r="F655" s="79">
        <f>+Delivery!Z126</f>
        <v>0</v>
      </c>
    </row>
    <row r="656" spans="1:6">
      <c r="A656" t="s">
        <v>664</v>
      </c>
      <c r="B656" s="79" t="str">
        <f>Delivery!I126</f>
        <v>ReimaTec shoes, Patter 2.0</v>
      </c>
      <c r="C656" s="79" t="str">
        <f>Delivery!H126</f>
        <v>3 Junior</v>
      </c>
      <c r="D656" s="79" t="str">
        <f>Delivery!J126</f>
        <v>5400042A</v>
      </c>
      <c r="E656" s="79" t="str">
        <f>Delivery!AB125</f>
        <v>13/13.5</v>
      </c>
      <c r="F656" s="79">
        <f>+Delivery!AB126</f>
        <v>0</v>
      </c>
    </row>
    <row r="657" spans="1:6">
      <c r="A657" t="s">
        <v>665</v>
      </c>
      <c r="B657" s="79" t="str">
        <f>Delivery!I126</f>
        <v>ReimaTec shoes, Patter 2.0</v>
      </c>
      <c r="C657" s="79" t="str">
        <f>Delivery!H126</f>
        <v>3 Junior</v>
      </c>
      <c r="D657" s="79" t="str">
        <f>Delivery!J126</f>
        <v>5400042A</v>
      </c>
      <c r="E657" s="79" t="str">
        <f>Delivery!AD125</f>
        <v>1</v>
      </c>
      <c r="F657" s="79">
        <f>+Delivery!AD126</f>
        <v>0</v>
      </c>
    </row>
    <row r="658" spans="1:6">
      <c r="A658" t="s">
        <v>666</v>
      </c>
      <c r="B658" s="79" t="str">
        <f>Delivery!I126</f>
        <v>ReimaTec shoes, Patter 2.0</v>
      </c>
      <c r="C658" s="79" t="str">
        <f>Delivery!H126</f>
        <v>3 Junior</v>
      </c>
      <c r="D658" s="79" t="str">
        <f>Delivery!J126</f>
        <v>5400042A</v>
      </c>
      <c r="E658" s="79" t="str">
        <f>Delivery!AF125</f>
        <v>1.5/2</v>
      </c>
      <c r="F658" s="79">
        <f>+Delivery!AF126</f>
        <v>0</v>
      </c>
    </row>
    <row r="659" spans="1:6">
      <c r="A659" t="s">
        <v>667</v>
      </c>
      <c r="B659" s="79" t="str">
        <f>Delivery!I126</f>
        <v>ReimaTec shoes, Patter 2.0</v>
      </c>
      <c r="C659" s="79" t="str">
        <f>Delivery!H126</f>
        <v>3 Junior</v>
      </c>
      <c r="D659" s="79" t="str">
        <f>Delivery!J126</f>
        <v>5400042A</v>
      </c>
      <c r="E659" s="79" t="str">
        <f>Delivery!AH125</f>
        <v>2.5/3</v>
      </c>
      <c r="F659" s="79">
        <f>+Delivery!AH126</f>
        <v>0</v>
      </c>
    </row>
    <row r="660" spans="1:6">
      <c r="A660" t="s">
        <v>668</v>
      </c>
      <c r="B660" s="79" t="str">
        <f>Delivery!I126</f>
        <v>ReimaTec shoes, Patter 2.0</v>
      </c>
      <c r="C660" s="79" t="str">
        <f>Delivery!H126</f>
        <v>3 Junior</v>
      </c>
      <c r="D660" s="79" t="str">
        <f>Delivery!J126</f>
        <v>5400042A</v>
      </c>
      <c r="E660" s="79" t="str">
        <f>Delivery!AJ125</f>
        <v>3.5</v>
      </c>
      <c r="F660" s="79">
        <f>+Delivery!AJ126</f>
        <v>0</v>
      </c>
    </row>
    <row r="661" spans="1:6">
      <c r="A661" t="s">
        <v>669</v>
      </c>
      <c r="B661" s="79" t="str">
        <f>Delivery!I126</f>
        <v>ReimaTec shoes, Patter 2.0</v>
      </c>
      <c r="C661" s="79" t="str">
        <f>Delivery!H126</f>
        <v>3 Junior</v>
      </c>
      <c r="D661" s="79" t="str">
        <f>Delivery!J126</f>
        <v>5400042A</v>
      </c>
      <c r="E661" s="79" t="str">
        <f>Delivery!AL125</f>
        <v>4/4.5</v>
      </c>
      <c r="F661" s="79" t="str">
        <f>+Delivery!AL126</f>
        <v/>
      </c>
    </row>
    <row r="662" spans="1:6">
      <c r="A662" t="s">
        <v>670</v>
      </c>
      <c r="B662" s="79" t="str">
        <f>Delivery!I128</f>
        <v>ReimaTec shoes, Patter 2.0</v>
      </c>
      <c r="C662" s="79" t="str">
        <f>Delivery!H128</f>
        <v>3 Junior</v>
      </c>
      <c r="D662" s="79" t="str">
        <f>Delivery!J128</f>
        <v>5400042A</v>
      </c>
      <c r="E662" s="79" t="str">
        <f>Delivery!N127</f>
        <v>7.5/8</v>
      </c>
      <c r="F662" s="79">
        <f>+Delivery!N128</f>
        <v>0</v>
      </c>
    </row>
    <row r="663" spans="1:6">
      <c r="A663" t="s">
        <v>671</v>
      </c>
      <c r="B663" s="79" t="str">
        <f>Delivery!I128</f>
        <v>ReimaTec shoes, Patter 2.0</v>
      </c>
      <c r="C663" s="79" t="str">
        <f>Delivery!H128</f>
        <v>3 Junior</v>
      </c>
      <c r="D663" s="79" t="str">
        <f>Delivery!J128</f>
        <v>5400042A</v>
      </c>
      <c r="E663" s="79" t="str">
        <f>Delivery!P127</f>
        <v>8.5/9</v>
      </c>
      <c r="F663" s="79">
        <f>+Delivery!P128</f>
        <v>0</v>
      </c>
    </row>
    <row r="664" spans="1:6">
      <c r="A664" t="s">
        <v>672</v>
      </c>
      <c r="B664" s="79" t="str">
        <f>Delivery!I128</f>
        <v>ReimaTec shoes, Patter 2.0</v>
      </c>
      <c r="C664" s="79" t="str">
        <f>Delivery!H128</f>
        <v>3 Junior</v>
      </c>
      <c r="D664" s="79" t="str">
        <f>Delivery!J128</f>
        <v>5400042A</v>
      </c>
      <c r="E664" s="79" t="str">
        <f>Delivery!R127</f>
        <v>9.5</v>
      </c>
      <c r="F664" s="79">
        <f>+Delivery!R128</f>
        <v>0</v>
      </c>
    </row>
    <row r="665" spans="1:6">
      <c r="A665" t="s">
        <v>673</v>
      </c>
      <c r="B665" s="79" t="str">
        <f>Delivery!I128</f>
        <v>ReimaTec shoes, Patter 2.0</v>
      </c>
      <c r="C665" s="79" t="str">
        <f>Delivery!H128</f>
        <v>3 Junior</v>
      </c>
      <c r="D665" s="79" t="str">
        <f>Delivery!J128</f>
        <v>5400042A</v>
      </c>
      <c r="E665" s="79" t="str">
        <f>Delivery!T127</f>
        <v>10/10.5</v>
      </c>
      <c r="F665" s="79">
        <f>+Delivery!T128</f>
        <v>0</v>
      </c>
    </row>
    <row r="666" spans="1:6">
      <c r="A666" t="s">
        <v>674</v>
      </c>
      <c r="B666" s="79" t="str">
        <f>Delivery!I128</f>
        <v>ReimaTec shoes, Patter 2.0</v>
      </c>
      <c r="C666" s="79" t="str">
        <f>Delivery!H128</f>
        <v>3 Junior</v>
      </c>
      <c r="D666" s="79" t="str">
        <f>Delivery!J128</f>
        <v>5400042A</v>
      </c>
      <c r="E666" s="79" t="str">
        <f>Delivery!V127</f>
        <v>11</v>
      </c>
      <c r="F666" s="79">
        <f>+Delivery!V128</f>
        <v>0</v>
      </c>
    </row>
    <row r="667" spans="1:6">
      <c r="A667" t="s">
        <v>675</v>
      </c>
      <c r="B667" s="79" t="str">
        <f>Delivery!I128</f>
        <v>ReimaTec shoes, Patter 2.0</v>
      </c>
      <c r="C667" s="79" t="str">
        <f>Delivery!H128</f>
        <v>3 Junior</v>
      </c>
      <c r="D667" s="79" t="str">
        <f>Delivery!J128</f>
        <v>5400042A</v>
      </c>
      <c r="E667" s="79" t="str">
        <f>Delivery!X127</f>
        <v>11.5</v>
      </c>
      <c r="F667" s="79">
        <f>+Delivery!X128</f>
        <v>0</v>
      </c>
    </row>
    <row r="668" spans="1:6">
      <c r="A668" t="s">
        <v>676</v>
      </c>
      <c r="B668" s="79" t="str">
        <f>Delivery!I128</f>
        <v>ReimaTec shoes, Patter 2.0</v>
      </c>
      <c r="C668" s="79" t="str">
        <f>Delivery!H128</f>
        <v>3 Junior</v>
      </c>
      <c r="D668" s="79" t="str">
        <f>Delivery!J128</f>
        <v>5400042A</v>
      </c>
      <c r="E668" s="79" t="str">
        <f>Delivery!Z127</f>
        <v>12/12.5</v>
      </c>
      <c r="F668" s="79">
        <f>+Delivery!Z128</f>
        <v>0</v>
      </c>
    </row>
    <row r="669" spans="1:6">
      <c r="A669" t="s">
        <v>677</v>
      </c>
      <c r="B669" s="79" t="str">
        <f>Delivery!I128</f>
        <v>ReimaTec shoes, Patter 2.0</v>
      </c>
      <c r="C669" s="79" t="str">
        <f>Delivery!H128</f>
        <v>3 Junior</v>
      </c>
      <c r="D669" s="79" t="str">
        <f>Delivery!J128</f>
        <v>5400042A</v>
      </c>
      <c r="E669" s="79" t="str">
        <f>Delivery!AB127</f>
        <v>13/13.5</v>
      </c>
      <c r="F669" s="79">
        <f>+Delivery!AB128</f>
        <v>0</v>
      </c>
    </row>
    <row r="670" spans="1:6">
      <c r="A670" t="s">
        <v>678</v>
      </c>
      <c r="B670" s="79" t="str">
        <f>Delivery!I128</f>
        <v>ReimaTec shoes, Patter 2.0</v>
      </c>
      <c r="C670" s="79" t="str">
        <f>Delivery!H128</f>
        <v>3 Junior</v>
      </c>
      <c r="D670" s="79" t="str">
        <f>Delivery!J128</f>
        <v>5400042A</v>
      </c>
      <c r="E670" s="79" t="str">
        <f>Delivery!AD127</f>
        <v>1</v>
      </c>
      <c r="F670" s="79">
        <f>+Delivery!AD128</f>
        <v>0</v>
      </c>
    </row>
    <row r="671" spans="1:6">
      <c r="A671" t="s">
        <v>679</v>
      </c>
      <c r="B671" s="79" t="str">
        <f>Delivery!I128</f>
        <v>ReimaTec shoes, Patter 2.0</v>
      </c>
      <c r="C671" s="79" t="str">
        <f>Delivery!H128</f>
        <v>3 Junior</v>
      </c>
      <c r="D671" s="79" t="str">
        <f>Delivery!J128</f>
        <v>5400042A</v>
      </c>
      <c r="E671" s="79" t="str">
        <f>Delivery!AF127</f>
        <v>1.5/2</v>
      </c>
      <c r="F671" s="79">
        <f>+Delivery!AF128</f>
        <v>0</v>
      </c>
    </row>
    <row r="672" spans="1:6">
      <c r="A672" t="s">
        <v>680</v>
      </c>
      <c r="B672" s="79" t="str">
        <f>Delivery!I128</f>
        <v>ReimaTec shoes, Patter 2.0</v>
      </c>
      <c r="C672" s="79" t="str">
        <f>Delivery!H128</f>
        <v>3 Junior</v>
      </c>
      <c r="D672" s="79" t="str">
        <f>Delivery!J128</f>
        <v>5400042A</v>
      </c>
      <c r="E672" s="79" t="str">
        <f>Delivery!AH127</f>
        <v>2.5/3</v>
      </c>
      <c r="F672" s="79">
        <f>+Delivery!AH128</f>
        <v>0</v>
      </c>
    </row>
    <row r="673" spans="1:6">
      <c r="A673" t="s">
        <v>681</v>
      </c>
      <c r="B673" s="79" t="str">
        <f>Delivery!I128</f>
        <v>ReimaTec shoes, Patter 2.0</v>
      </c>
      <c r="C673" s="79" t="str">
        <f>Delivery!H128</f>
        <v>3 Junior</v>
      </c>
      <c r="D673" s="79" t="str">
        <f>Delivery!J128</f>
        <v>5400042A</v>
      </c>
      <c r="E673" s="79" t="str">
        <f>Delivery!AJ127</f>
        <v>3.5</v>
      </c>
      <c r="F673" s="79">
        <f>+Delivery!AJ128</f>
        <v>0</v>
      </c>
    </row>
    <row r="674" spans="1:6">
      <c r="A674" t="s">
        <v>682</v>
      </c>
      <c r="B674" s="79" t="str">
        <f>Delivery!I128</f>
        <v>ReimaTec shoes, Patter 2.0</v>
      </c>
      <c r="C674" s="79" t="str">
        <f>Delivery!H128</f>
        <v>3 Junior</v>
      </c>
      <c r="D674" s="79" t="str">
        <f>Delivery!J128</f>
        <v>5400042A</v>
      </c>
      <c r="E674" s="79" t="str">
        <f>Delivery!AL127</f>
        <v>4/4.5</v>
      </c>
      <c r="F674" s="79">
        <f>+Delivery!AL128</f>
        <v>0</v>
      </c>
    </row>
    <row r="675" spans="1:6">
      <c r="A675" t="s">
        <v>683</v>
      </c>
      <c r="B675" s="79" t="str">
        <f>Delivery!I130</f>
        <v>ReimaTec shoes, Qing</v>
      </c>
      <c r="C675" s="79" t="str">
        <f>Delivery!H130</f>
        <v>2 Kids</v>
      </c>
      <c r="D675" s="79" t="str">
        <f>Delivery!J130</f>
        <v>5400026A</v>
      </c>
      <c r="E675" s="79" t="str">
        <f>Delivery!N129</f>
        <v>4.5/5</v>
      </c>
      <c r="F675" s="79" t="str">
        <f>+Delivery!N130</f>
        <v/>
      </c>
    </row>
    <row r="676" spans="1:6">
      <c r="A676" t="s">
        <v>684</v>
      </c>
      <c r="B676" s="79" t="str">
        <f>Delivery!I130</f>
        <v>ReimaTec shoes, Qing</v>
      </c>
      <c r="C676" s="79" t="str">
        <f>Delivery!H130</f>
        <v>2 Kids</v>
      </c>
      <c r="D676" s="79" t="str">
        <f>Delivery!J130</f>
        <v>5400026A</v>
      </c>
      <c r="E676" s="79" t="str">
        <f>Delivery!P129</f>
        <v>5.5</v>
      </c>
      <c r="F676" s="79" t="str">
        <f>+Delivery!P130</f>
        <v/>
      </c>
    </row>
    <row r="677" spans="1:6">
      <c r="A677" t="s">
        <v>685</v>
      </c>
      <c r="B677" s="79" t="str">
        <f>Delivery!I130</f>
        <v>ReimaTec shoes, Qing</v>
      </c>
      <c r="C677" s="79" t="str">
        <f>Delivery!H130</f>
        <v>2 Kids</v>
      </c>
      <c r="D677" s="79" t="str">
        <f>Delivery!J130</f>
        <v>5400026A</v>
      </c>
      <c r="E677" s="79" t="str">
        <f>Delivery!R129</f>
        <v>6/6.5</v>
      </c>
      <c r="F677" s="79">
        <f>+Delivery!R130</f>
        <v>0</v>
      </c>
    </row>
    <row r="678" spans="1:6">
      <c r="A678" t="s">
        <v>686</v>
      </c>
      <c r="B678" s="79" t="str">
        <f>Delivery!I130</f>
        <v>ReimaTec shoes, Qing</v>
      </c>
      <c r="C678" s="79" t="str">
        <f>Delivery!H130</f>
        <v>2 Kids</v>
      </c>
      <c r="D678" s="79" t="str">
        <f>Delivery!J130</f>
        <v>5400026A</v>
      </c>
      <c r="E678" s="79" t="str">
        <f>Delivery!T129</f>
        <v>7</v>
      </c>
      <c r="F678" s="79">
        <f>+Delivery!T130</f>
        <v>0</v>
      </c>
    </row>
    <row r="679" spans="1:6">
      <c r="A679" t="s">
        <v>687</v>
      </c>
      <c r="B679" s="79" t="str">
        <f>Delivery!I130</f>
        <v>ReimaTec shoes, Qing</v>
      </c>
      <c r="C679" s="79" t="str">
        <f>Delivery!H130</f>
        <v>2 Kids</v>
      </c>
      <c r="D679" s="79" t="str">
        <f>Delivery!J130</f>
        <v>5400026A</v>
      </c>
      <c r="E679" s="79" t="str">
        <f>Delivery!V129</f>
        <v>7.5/8</v>
      </c>
      <c r="F679" s="79">
        <f>+Delivery!V130</f>
        <v>0</v>
      </c>
    </row>
    <row r="680" spans="1:6">
      <c r="A680" t="s">
        <v>688</v>
      </c>
      <c r="B680" s="79" t="str">
        <f>Delivery!I130</f>
        <v>ReimaTec shoes, Qing</v>
      </c>
      <c r="C680" s="79" t="str">
        <f>Delivery!H130</f>
        <v>2 Kids</v>
      </c>
      <c r="D680" s="79" t="str">
        <f>Delivery!J130</f>
        <v>5400026A</v>
      </c>
      <c r="E680" s="79" t="str">
        <f>Delivery!X129</f>
        <v>8.5/9</v>
      </c>
      <c r="F680" s="79">
        <f>+Delivery!X130</f>
        <v>0</v>
      </c>
    </row>
    <row r="681" spans="1:6">
      <c r="A681" t="s">
        <v>689</v>
      </c>
      <c r="B681" s="79" t="str">
        <f>Delivery!I130</f>
        <v>ReimaTec shoes, Qing</v>
      </c>
      <c r="C681" s="79" t="str">
        <f>Delivery!H130</f>
        <v>2 Kids</v>
      </c>
      <c r="D681" s="79" t="str">
        <f>Delivery!J130</f>
        <v>5400026A</v>
      </c>
      <c r="E681" s="79" t="str">
        <f>Delivery!Z129</f>
        <v>9.5</v>
      </c>
      <c r="F681" s="79">
        <f>+Delivery!Z130</f>
        <v>0</v>
      </c>
    </row>
    <row r="682" spans="1:6">
      <c r="A682" t="s">
        <v>690</v>
      </c>
      <c r="B682" s="79" t="str">
        <f>Delivery!I130</f>
        <v>ReimaTec shoes, Qing</v>
      </c>
      <c r="C682" s="79" t="str">
        <f>Delivery!H130</f>
        <v>2 Kids</v>
      </c>
      <c r="D682" s="79" t="str">
        <f>Delivery!J130</f>
        <v>5400026A</v>
      </c>
      <c r="E682" s="79" t="str">
        <f>Delivery!AB129</f>
        <v>10/10.5</v>
      </c>
      <c r="F682" s="79">
        <f>+Delivery!AB130</f>
        <v>0</v>
      </c>
    </row>
    <row r="683" spans="1:6">
      <c r="A683" t="s">
        <v>691</v>
      </c>
      <c r="B683" s="79" t="str">
        <f>Delivery!I130</f>
        <v>ReimaTec shoes, Qing</v>
      </c>
      <c r="C683" s="79" t="str">
        <f>Delivery!H130</f>
        <v>2 Kids</v>
      </c>
      <c r="D683" s="79" t="str">
        <f>Delivery!J130</f>
        <v>5400026A</v>
      </c>
      <c r="E683" s="79" t="str">
        <f>Delivery!AD129</f>
        <v>11</v>
      </c>
      <c r="F683" s="79">
        <f>+Delivery!AD130</f>
        <v>0</v>
      </c>
    </row>
    <row r="684" spans="1:6">
      <c r="A684" t="s">
        <v>692</v>
      </c>
      <c r="B684" s="79" t="str">
        <f>Delivery!I132</f>
        <v>ReimaTec shoes, Talves</v>
      </c>
      <c r="C684" s="79" t="str">
        <f>Delivery!H132</f>
        <v>3 Junior</v>
      </c>
      <c r="D684" s="79" t="str">
        <f>Delivery!J132</f>
        <v>5400166A</v>
      </c>
      <c r="E684" s="79" t="str">
        <f>Delivery!N131</f>
        <v>11</v>
      </c>
      <c r="F684" s="79">
        <f>+Delivery!N132</f>
        <v>0</v>
      </c>
    </row>
    <row r="685" spans="1:6">
      <c r="A685" t="s">
        <v>693</v>
      </c>
      <c r="B685" s="79" t="str">
        <f>Delivery!I132</f>
        <v>ReimaTec shoes, Talves</v>
      </c>
      <c r="C685" s="79" t="str">
        <f>Delivery!H132</f>
        <v>3 Junior</v>
      </c>
      <c r="D685" s="79" t="str">
        <f>Delivery!J132</f>
        <v>5400166A</v>
      </c>
      <c r="E685" s="79" t="str">
        <f>Delivery!P131</f>
        <v>11.5</v>
      </c>
      <c r="F685" s="79">
        <f>+Delivery!P132</f>
        <v>0</v>
      </c>
    </row>
    <row r="686" spans="1:6">
      <c r="A686" t="s">
        <v>694</v>
      </c>
      <c r="B686" s="79" t="str">
        <f>Delivery!I132</f>
        <v>ReimaTec shoes, Talves</v>
      </c>
      <c r="C686" s="79" t="str">
        <f>Delivery!H132</f>
        <v>3 Junior</v>
      </c>
      <c r="D686" s="79" t="str">
        <f>Delivery!J132</f>
        <v>5400166A</v>
      </c>
      <c r="E686" s="79" t="str">
        <f>Delivery!R131</f>
        <v>12/12.5</v>
      </c>
      <c r="F686" s="79">
        <f>+Delivery!R132</f>
        <v>0</v>
      </c>
    </row>
    <row r="687" spans="1:6">
      <c r="A687" t="s">
        <v>695</v>
      </c>
      <c r="B687" s="79" t="str">
        <f>Delivery!I132</f>
        <v>ReimaTec shoes, Talves</v>
      </c>
      <c r="C687" s="79" t="str">
        <f>Delivery!H132</f>
        <v>3 Junior</v>
      </c>
      <c r="D687" s="79" t="str">
        <f>Delivery!J132</f>
        <v>5400166A</v>
      </c>
      <c r="E687" s="79" t="str">
        <f>Delivery!T131</f>
        <v>13/13.5</v>
      </c>
      <c r="F687" s="79">
        <f>+Delivery!T132</f>
        <v>0</v>
      </c>
    </row>
    <row r="688" spans="1:6">
      <c r="A688" t="s">
        <v>696</v>
      </c>
      <c r="B688" s="79" t="str">
        <f>Delivery!I132</f>
        <v>ReimaTec shoes, Talves</v>
      </c>
      <c r="C688" s="79" t="str">
        <f>Delivery!H132</f>
        <v>3 Junior</v>
      </c>
      <c r="D688" s="79" t="str">
        <f>Delivery!J132</f>
        <v>5400166A</v>
      </c>
      <c r="E688" s="79" t="str">
        <f>Delivery!V131</f>
        <v>1</v>
      </c>
      <c r="F688" s="79">
        <f>+Delivery!V132</f>
        <v>0</v>
      </c>
    </row>
    <row r="689" spans="1:6">
      <c r="A689" t="s">
        <v>697</v>
      </c>
      <c r="B689" s="79" t="str">
        <f>Delivery!I132</f>
        <v>ReimaTec shoes, Talves</v>
      </c>
      <c r="C689" s="79" t="str">
        <f>Delivery!H132</f>
        <v>3 Junior</v>
      </c>
      <c r="D689" s="79" t="str">
        <f>Delivery!J132</f>
        <v>5400166A</v>
      </c>
      <c r="E689" s="79" t="str">
        <f>Delivery!X131</f>
        <v>1.5/2</v>
      </c>
      <c r="F689" s="79">
        <f>+Delivery!X132</f>
        <v>0</v>
      </c>
    </row>
    <row r="690" spans="1:6">
      <c r="A690" t="s">
        <v>698</v>
      </c>
      <c r="B690" s="79" t="str">
        <f>Delivery!I132</f>
        <v>ReimaTec shoes, Talves</v>
      </c>
      <c r="C690" s="79" t="str">
        <f>Delivery!H132</f>
        <v>3 Junior</v>
      </c>
      <c r="D690" s="79" t="str">
        <f>Delivery!J132</f>
        <v>5400166A</v>
      </c>
      <c r="E690" s="79" t="str">
        <f>Delivery!Z131</f>
        <v>2.5/3</v>
      </c>
      <c r="F690" s="79">
        <f>+Delivery!Z132</f>
        <v>0</v>
      </c>
    </row>
    <row r="691" spans="1:6">
      <c r="A691" t="s">
        <v>699</v>
      </c>
      <c r="B691" s="79" t="str">
        <f>Delivery!I132</f>
        <v>ReimaTec shoes, Talves</v>
      </c>
      <c r="C691" s="79" t="str">
        <f>Delivery!H132</f>
        <v>3 Junior</v>
      </c>
      <c r="D691" s="79" t="str">
        <f>Delivery!J132</f>
        <v>5400166A</v>
      </c>
      <c r="E691" s="79" t="str">
        <f>Delivery!AB131</f>
        <v>3.5</v>
      </c>
      <c r="F691" s="79">
        <f>+Delivery!AB132</f>
        <v>0</v>
      </c>
    </row>
    <row r="692" spans="1:6">
      <c r="A692" t="s">
        <v>700</v>
      </c>
      <c r="B692" s="79" t="str">
        <f>Delivery!I132</f>
        <v>ReimaTec shoes, Talves</v>
      </c>
      <c r="C692" s="79" t="str">
        <f>Delivery!H132</f>
        <v>3 Junior</v>
      </c>
      <c r="D692" s="79" t="str">
        <f>Delivery!J132</f>
        <v>5400166A</v>
      </c>
      <c r="E692" s="79" t="str">
        <f>Delivery!AD131</f>
        <v>4/4.5</v>
      </c>
      <c r="F692" s="79">
        <f>+Delivery!AD132</f>
        <v>0</v>
      </c>
    </row>
    <row r="693" spans="1:6">
      <c r="A693" t="s">
        <v>701</v>
      </c>
      <c r="B693" s="79" t="str">
        <f>Delivery!I132</f>
        <v>ReimaTec shoes, Talves</v>
      </c>
      <c r="C693" s="79" t="str">
        <f>Delivery!H132</f>
        <v>3 Junior</v>
      </c>
      <c r="D693" s="79" t="str">
        <f>Delivery!J132</f>
        <v>5400166A</v>
      </c>
      <c r="E693" s="79" t="str">
        <f>Delivery!AF131</f>
        <v>5/5.5</v>
      </c>
      <c r="F693" s="79">
        <f>+Delivery!AF132</f>
        <v>0</v>
      </c>
    </row>
    <row r="694" spans="1:6">
      <c r="A694" t="s">
        <v>702</v>
      </c>
      <c r="B694" s="79" t="str">
        <f>Delivery!I132</f>
        <v>ReimaTec shoes, Talves</v>
      </c>
      <c r="C694" s="79" t="str">
        <f>Delivery!H132</f>
        <v>3 Junior</v>
      </c>
      <c r="D694" s="79" t="str">
        <f>Delivery!J132</f>
        <v>5400166A</v>
      </c>
      <c r="E694" s="79" t="str">
        <f>Delivery!AH131</f>
        <v>6/6.5</v>
      </c>
      <c r="F694" s="79">
        <f>+Delivery!AH132</f>
        <v>0</v>
      </c>
    </row>
    <row r="695" spans="1:6">
      <c r="A695" t="s">
        <v>703</v>
      </c>
      <c r="B695" s="79" t="str">
        <f>Delivery!I134</f>
        <v>ReimaTec shoes, Talves</v>
      </c>
      <c r="C695" s="79" t="str">
        <f>Delivery!H134</f>
        <v>3 Junior</v>
      </c>
      <c r="D695" s="79" t="str">
        <f>Delivery!J134</f>
        <v>5400166A</v>
      </c>
      <c r="E695" s="79" t="str">
        <f>Delivery!N133</f>
        <v>11</v>
      </c>
      <c r="F695" s="79" t="str">
        <f>+Delivery!N134</f>
        <v/>
      </c>
    </row>
    <row r="696" spans="1:6">
      <c r="A696" t="s">
        <v>704</v>
      </c>
      <c r="B696" s="79" t="str">
        <f>Delivery!I134</f>
        <v>ReimaTec shoes, Talves</v>
      </c>
      <c r="C696" s="79" t="str">
        <f>Delivery!H134</f>
        <v>3 Junior</v>
      </c>
      <c r="D696" s="79" t="str">
        <f>Delivery!J134</f>
        <v>5400166A</v>
      </c>
      <c r="E696" s="79" t="str">
        <f>Delivery!P133</f>
        <v>11.5</v>
      </c>
      <c r="F696" s="79">
        <f>+Delivery!P134</f>
        <v>0</v>
      </c>
    </row>
    <row r="697" spans="1:6">
      <c r="A697" t="s">
        <v>705</v>
      </c>
      <c r="B697" s="79" t="str">
        <f>Delivery!I134</f>
        <v>ReimaTec shoes, Talves</v>
      </c>
      <c r="C697" s="79" t="str">
        <f>Delivery!H134</f>
        <v>3 Junior</v>
      </c>
      <c r="D697" s="79" t="str">
        <f>Delivery!J134</f>
        <v>5400166A</v>
      </c>
      <c r="E697" s="79" t="str">
        <f>Delivery!R133</f>
        <v>12/12.5</v>
      </c>
      <c r="F697" s="79">
        <f>+Delivery!R134</f>
        <v>0</v>
      </c>
    </row>
    <row r="698" spans="1:6">
      <c r="A698" t="s">
        <v>706</v>
      </c>
      <c r="B698" s="79" t="str">
        <f>Delivery!I134</f>
        <v>ReimaTec shoes, Talves</v>
      </c>
      <c r="C698" s="79" t="str">
        <f>Delivery!H134</f>
        <v>3 Junior</v>
      </c>
      <c r="D698" s="79" t="str">
        <f>Delivery!J134</f>
        <v>5400166A</v>
      </c>
      <c r="E698" s="79" t="str">
        <f>Delivery!T133</f>
        <v>13/13.5</v>
      </c>
      <c r="F698" s="79">
        <f>+Delivery!T134</f>
        <v>0</v>
      </c>
    </row>
    <row r="699" spans="1:6">
      <c r="A699" t="s">
        <v>707</v>
      </c>
      <c r="B699" s="79" t="str">
        <f>Delivery!I134</f>
        <v>ReimaTec shoes, Talves</v>
      </c>
      <c r="C699" s="79" t="str">
        <f>Delivery!H134</f>
        <v>3 Junior</v>
      </c>
      <c r="D699" s="79" t="str">
        <f>Delivery!J134</f>
        <v>5400166A</v>
      </c>
      <c r="E699" s="79" t="str">
        <f>Delivery!V133</f>
        <v>1</v>
      </c>
      <c r="F699" s="79">
        <f>+Delivery!V134</f>
        <v>0</v>
      </c>
    </row>
    <row r="700" spans="1:6">
      <c r="A700" t="s">
        <v>708</v>
      </c>
      <c r="B700" s="79" t="str">
        <f>Delivery!I134</f>
        <v>ReimaTec shoes, Talves</v>
      </c>
      <c r="C700" s="79" t="str">
        <f>Delivery!H134</f>
        <v>3 Junior</v>
      </c>
      <c r="D700" s="79" t="str">
        <f>Delivery!J134</f>
        <v>5400166A</v>
      </c>
      <c r="E700" s="79" t="str">
        <f>Delivery!X133</f>
        <v>1.5/2</v>
      </c>
      <c r="F700" s="79">
        <f>+Delivery!X134</f>
        <v>0</v>
      </c>
    </row>
    <row r="701" spans="1:6">
      <c r="A701" t="s">
        <v>709</v>
      </c>
      <c r="B701" s="79" t="str">
        <f>Delivery!I134</f>
        <v>ReimaTec shoes, Talves</v>
      </c>
      <c r="C701" s="79" t="str">
        <f>Delivery!H134</f>
        <v>3 Junior</v>
      </c>
      <c r="D701" s="79" t="str">
        <f>Delivery!J134</f>
        <v>5400166A</v>
      </c>
      <c r="E701" s="79" t="str">
        <f>Delivery!Z133</f>
        <v>2.5/3</v>
      </c>
      <c r="F701" s="79">
        <f>+Delivery!Z134</f>
        <v>0</v>
      </c>
    </row>
    <row r="702" spans="1:6">
      <c r="A702" t="s">
        <v>710</v>
      </c>
      <c r="B702" s="79" t="str">
        <f>Delivery!I134</f>
        <v>ReimaTec shoes, Talves</v>
      </c>
      <c r="C702" s="79" t="str">
        <f>Delivery!H134</f>
        <v>3 Junior</v>
      </c>
      <c r="D702" s="79" t="str">
        <f>Delivery!J134</f>
        <v>5400166A</v>
      </c>
      <c r="E702" s="79" t="str">
        <f>Delivery!AB133</f>
        <v>3.5</v>
      </c>
      <c r="F702" s="79">
        <f>+Delivery!AB134</f>
        <v>0</v>
      </c>
    </row>
    <row r="703" spans="1:6">
      <c r="A703" t="s">
        <v>711</v>
      </c>
      <c r="B703" s="79" t="str">
        <f>Delivery!I134</f>
        <v>ReimaTec shoes, Talves</v>
      </c>
      <c r="C703" s="79" t="str">
        <f>Delivery!H134</f>
        <v>3 Junior</v>
      </c>
      <c r="D703" s="79" t="str">
        <f>Delivery!J134</f>
        <v>5400166A</v>
      </c>
      <c r="E703" s="79" t="str">
        <f>Delivery!AD133</f>
        <v>4/4.5</v>
      </c>
      <c r="F703" s="79">
        <f>+Delivery!AD134</f>
        <v>0</v>
      </c>
    </row>
    <row r="704" spans="1:6">
      <c r="A704" t="s">
        <v>712</v>
      </c>
      <c r="B704" s="79" t="str">
        <f>Delivery!I134</f>
        <v>ReimaTec shoes, Talves</v>
      </c>
      <c r="C704" s="79" t="str">
        <f>Delivery!H134</f>
        <v>3 Junior</v>
      </c>
      <c r="D704" s="79" t="str">
        <f>Delivery!J134</f>
        <v>5400166A</v>
      </c>
      <c r="E704" s="79" t="str">
        <f>Delivery!AF133</f>
        <v>5/5.5</v>
      </c>
      <c r="F704" s="79">
        <f>+Delivery!AF134</f>
        <v>0</v>
      </c>
    </row>
    <row r="705" spans="1:6">
      <c r="A705" t="s">
        <v>713</v>
      </c>
      <c r="B705" s="79" t="str">
        <f>Delivery!I134</f>
        <v>ReimaTec shoes, Talves</v>
      </c>
      <c r="C705" s="79" t="str">
        <f>Delivery!H134</f>
        <v>3 Junior</v>
      </c>
      <c r="D705" s="79" t="str">
        <f>Delivery!J134</f>
        <v>5400166A</v>
      </c>
      <c r="E705" s="79" t="str">
        <f>Delivery!AH133</f>
        <v>6/6.5</v>
      </c>
      <c r="F705" s="79">
        <f>+Delivery!AH134</f>
        <v>0</v>
      </c>
    </row>
    <row r="706" spans="1:6">
      <c r="A706" t="s">
        <v>714</v>
      </c>
      <c r="B706" s="79" t="str">
        <f>Delivery!I136</f>
        <v>ReimaTec shoes, Talves</v>
      </c>
      <c r="C706" s="79" t="str">
        <f>Delivery!H136</f>
        <v>3 Junior</v>
      </c>
      <c r="D706" s="79" t="str">
        <f>Delivery!J136</f>
        <v>5400166A</v>
      </c>
      <c r="E706" s="79" t="str">
        <f>Delivery!N135</f>
        <v>11</v>
      </c>
      <c r="F706" s="79">
        <f>+Delivery!N136</f>
        <v>0</v>
      </c>
    </row>
    <row r="707" spans="1:6">
      <c r="A707" t="s">
        <v>715</v>
      </c>
      <c r="B707" s="79" t="str">
        <f>Delivery!I136</f>
        <v>ReimaTec shoes, Talves</v>
      </c>
      <c r="C707" s="79" t="str">
        <f>Delivery!H136</f>
        <v>3 Junior</v>
      </c>
      <c r="D707" s="79" t="str">
        <f>Delivery!J136</f>
        <v>5400166A</v>
      </c>
      <c r="E707" s="79" t="str">
        <f>Delivery!P135</f>
        <v>11.5</v>
      </c>
      <c r="F707" s="79" t="str">
        <f>+Delivery!P136</f>
        <v/>
      </c>
    </row>
    <row r="708" spans="1:6">
      <c r="A708" t="s">
        <v>716</v>
      </c>
      <c r="B708" s="79" t="str">
        <f>Delivery!I136</f>
        <v>ReimaTec shoes, Talves</v>
      </c>
      <c r="C708" s="79" t="str">
        <f>Delivery!H136</f>
        <v>3 Junior</v>
      </c>
      <c r="D708" s="79" t="str">
        <f>Delivery!J136</f>
        <v>5400166A</v>
      </c>
      <c r="E708" s="79" t="str">
        <f>Delivery!R135</f>
        <v>12/12.5</v>
      </c>
      <c r="F708" s="79">
        <f>+Delivery!R136</f>
        <v>0</v>
      </c>
    </row>
    <row r="709" spans="1:6">
      <c r="A709" t="s">
        <v>717</v>
      </c>
      <c r="B709" s="79" t="str">
        <f>Delivery!I136</f>
        <v>ReimaTec shoes, Talves</v>
      </c>
      <c r="C709" s="79" t="str">
        <f>Delivery!H136</f>
        <v>3 Junior</v>
      </c>
      <c r="D709" s="79" t="str">
        <f>Delivery!J136</f>
        <v>5400166A</v>
      </c>
      <c r="E709" s="79" t="str">
        <f>Delivery!T135</f>
        <v>13/13.5</v>
      </c>
      <c r="F709" s="79">
        <f>+Delivery!T136</f>
        <v>0</v>
      </c>
    </row>
    <row r="710" spans="1:6">
      <c r="A710" t="s">
        <v>718</v>
      </c>
      <c r="B710" s="79" t="str">
        <f>Delivery!I136</f>
        <v>ReimaTec shoes, Talves</v>
      </c>
      <c r="C710" s="79" t="str">
        <f>Delivery!H136</f>
        <v>3 Junior</v>
      </c>
      <c r="D710" s="79" t="str">
        <f>Delivery!J136</f>
        <v>5400166A</v>
      </c>
      <c r="E710" s="79" t="str">
        <f>Delivery!V135</f>
        <v>1</v>
      </c>
      <c r="F710" s="79">
        <f>+Delivery!V136</f>
        <v>0</v>
      </c>
    </row>
    <row r="711" spans="1:6">
      <c r="A711" t="s">
        <v>719</v>
      </c>
      <c r="B711" s="79" t="str">
        <f>Delivery!I136</f>
        <v>ReimaTec shoes, Talves</v>
      </c>
      <c r="C711" s="79" t="str">
        <f>Delivery!H136</f>
        <v>3 Junior</v>
      </c>
      <c r="D711" s="79" t="str">
        <f>Delivery!J136</f>
        <v>5400166A</v>
      </c>
      <c r="E711" s="79" t="str">
        <f>Delivery!X135</f>
        <v>1.5/2</v>
      </c>
      <c r="F711" s="79">
        <f>+Delivery!X136</f>
        <v>0</v>
      </c>
    </row>
    <row r="712" spans="1:6">
      <c r="A712" t="s">
        <v>720</v>
      </c>
      <c r="B712" s="79" t="str">
        <f>Delivery!I136</f>
        <v>ReimaTec shoes, Talves</v>
      </c>
      <c r="C712" s="79" t="str">
        <f>Delivery!H136</f>
        <v>3 Junior</v>
      </c>
      <c r="D712" s="79" t="str">
        <f>Delivery!J136</f>
        <v>5400166A</v>
      </c>
      <c r="E712" s="79" t="str">
        <f>Delivery!Z135</f>
        <v>2.5/3</v>
      </c>
      <c r="F712" s="79">
        <f>+Delivery!Z136</f>
        <v>0</v>
      </c>
    </row>
    <row r="713" spans="1:6">
      <c r="A713" t="s">
        <v>721</v>
      </c>
      <c r="B713" s="79" t="str">
        <f>Delivery!I136</f>
        <v>ReimaTec shoes, Talves</v>
      </c>
      <c r="C713" s="79" t="str">
        <f>Delivery!H136</f>
        <v>3 Junior</v>
      </c>
      <c r="D713" s="79" t="str">
        <f>Delivery!J136</f>
        <v>5400166A</v>
      </c>
      <c r="E713" s="79" t="str">
        <f>Delivery!AB135</f>
        <v>3.5</v>
      </c>
      <c r="F713" s="79">
        <f>+Delivery!AB136</f>
        <v>0</v>
      </c>
    </row>
    <row r="714" spans="1:6">
      <c r="A714" t="s">
        <v>722</v>
      </c>
      <c r="B714" s="79" t="str">
        <f>Delivery!I136</f>
        <v>ReimaTec shoes, Talves</v>
      </c>
      <c r="C714" s="79" t="str">
        <f>Delivery!H136</f>
        <v>3 Junior</v>
      </c>
      <c r="D714" s="79" t="str">
        <f>Delivery!J136</f>
        <v>5400166A</v>
      </c>
      <c r="E714" s="79" t="str">
        <f>Delivery!AD135</f>
        <v>4/4.5</v>
      </c>
      <c r="F714" s="79">
        <f>+Delivery!AD136</f>
        <v>0</v>
      </c>
    </row>
    <row r="715" spans="1:6">
      <c r="A715" t="s">
        <v>723</v>
      </c>
      <c r="B715" s="79" t="str">
        <f>Delivery!I136</f>
        <v>ReimaTec shoes, Talves</v>
      </c>
      <c r="C715" s="79" t="str">
        <f>Delivery!H136</f>
        <v>3 Junior</v>
      </c>
      <c r="D715" s="79" t="str">
        <f>Delivery!J136</f>
        <v>5400166A</v>
      </c>
      <c r="E715" s="79" t="str">
        <f>Delivery!AF135</f>
        <v>5/5.5</v>
      </c>
      <c r="F715" s="79">
        <f>+Delivery!AF136</f>
        <v>0</v>
      </c>
    </row>
    <row r="716" spans="1:6">
      <c r="A716" t="s">
        <v>724</v>
      </c>
      <c r="B716" s="79" t="str">
        <f>Delivery!I136</f>
        <v>ReimaTec shoes, Talves</v>
      </c>
      <c r="C716" s="79" t="str">
        <f>Delivery!H136</f>
        <v>3 Junior</v>
      </c>
      <c r="D716" s="79" t="str">
        <f>Delivery!J136</f>
        <v>5400166A</v>
      </c>
      <c r="E716" s="79" t="str">
        <f>Delivery!AH135</f>
        <v>6/6.5</v>
      </c>
      <c r="F716" s="79">
        <f>+Delivery!AH136</f>
        <v>0</v>
      </c>
    </row>
    <row r="717" spans="1:6">
      <c r="A717" t="s">
        <v>725</v>
      </c>
      <c r="B717" s="79" t="str">
        <f>Delivery!I138</f>
        <v>ReimaTec shoes, Talves</v>
      </c>
      <c r="C717" s="79" t="str">
        <f>Delivery!H138</f>
        <v>3 Junior</v>
      </c>
      <c r="D717" s="79" t="str">
        <f>Delivery!J138</f>
        <v>5400166A</v>
      </c>
      <c r="E717" s="79" t="str">
        <f>Delivery!N137</f>
        <v>11</v>
      </c>
      <c r="F717" s="79" t="str">
        <f>+Delivery!N138</f>
        <v/>
      </c>
    </row>
    <row r="718" spans="1:6">
      <c r="A718" t="s">
        <v>726</v>
      </c>
      <c r="B718" s="79" t="str">
        <f>Delivery!I138</f>
        <v>ReimaTec shoes, Talves</v>
      </c>
      <c r="C718" s="79" t="str">
        <f>Delivery!H138</f>
        <v>3 Junior</v>
      </c>
      <c r="D718" s="79" t="str">
        <f>Delivery!J138</f>
        <v>5400166A</v>
      </c>
      <c r="E718" s="79" t="str">
        <f>Delivery!P137</f>
        <v>11.5</v>
      </c>
      <c r="F718" s="79" t="str">
        <f>+Delivery!P138</f>
        <v/>
      </c>
    </row>
    <row r="719" spans="1:6">
      <c r="A719" t="s">
        <v>727</v>
      </c>
      <c r="B719" s="79" t="str">
        <f>Delivery!I138</f>
        <v>ReimaTec shoes, Talves</v>
      </c>
      <c r="C719" s="79" t="str">
        <f>Delivery!H138</f>
        <v>3 Junior</v>
      </c>
      <c r="D719" s="79" t="str">
        <f>Delivery!J138</f>
        <v>5400166A</v>
      </c>
      <c r="E719" s="79" t="str">
        <f>Delivery!R137</f>
        <v>12/12.5</v>
      </c>
      <c r="F719" s="79">
        <f>+Delivery!R138</f>
        <v>0</v>
      </c>
    </row>
    <row r="720" spans="1:6">
      <c r="A720" t="s">
        <v>728</v>
      </c>
      <c r="B720" s="79" t="str">
        <f>Delivery!I138</f>
        <v>ReimaTec shoes, Talves</v>
      </c>
      <c r="C720" s="79" t="str">
        <f>Delivery!H138</f>
        <v>3 Junior</v>
      </c>
      <c r="D720" s="79" t="str">
        <f>Delivery!J138</f>
        <v>5400166A</v>
      </c>
      <c r="E720" s="79" t="str">
        <f>Delivery!T137</f>
        <v>13/13.5</v>
      </c>
      <c r="F720" s="79">
        <f>+Delivery!T138</f>
        <v>0</v>
      </c>
    </row>
    <row r="721" spans="1:6">
      <c r="A721" t="s">
        <v>729</v>
      </c>
      <c r="B721" s="79" t="str">
        <f>Delivery!I138</f>
        <v>ReimaTec shoes, Talves</v>
      </c>
      <c r="C721" s="79" t="str">
        <f>Delivery!H138</f>
        <v>3 Junior</v>
      </c>
      <c r="D721" s="79" t="str">
        <f>Delivery!J138</f>
        <v>5400166A</v>
      </c>
      <c r="E721" s="79" t="str">
        <f>Delivery!V137</f>
        <v>1</v>
      </c>
      <c r="F721" s="79">
        <f>+Delivery!V138</f>
        <v>0</v>
      </c>
    </row>
    <row r="722" spans="1:6">
      <c r="A722" t="s">
        <v>730</v>
      </c>
      <c r="B722" s="79" t="str">
        <f>Delivery!I138</f>
        <v>ReimaTec shoes, Talves</v>
      </c>
      <c r="C722" s="79" t="str">
        <f>Delivery!H138</f>
        <v>3 Junior</v>
      </c>
      <c r="D722" s="79" t="str">
        <f>Delivery!J138</f>
        <v>5400166A</v>
      </c>
      <c r="E722" s="79" t="str">
        <f>Delivery!X137</f>
        <v>1.5/2</v>
      </c>
      <c r="F722" s="79">
        <f>+Delivery!X138</f>
        <v>0</v>
      </c>
    </row>
    <row r="723" spans="1:6">
      <c r="A723" t="s">
        <v>731</v>
      </c>
      <c r="B723" s="79" t="str">
        <f>Delivery!I138</f>
        <v>ReimaTec shoes, Talves</v>
      </c>
      <c r="C723" s="79" t="str">
        <f>Delivery!H138</f>
        <v>3 Junior</v>
      </c>
      <c r="D723" s="79" t="str">
        <f>Delivery!J138</f>
        <v>5400166A</v>
      </c>
      <c r="E723" s="79" t="str">
        <f>Delivery!Z137</f>
        <v>2.5/3</v>
      </c>
      <c r="F723" s="79">
        <f>+Delivery!Z138</f>
        <v>0</v>
      </c>
    </row>
    <row r="724" spans="1:6">
      <c r="A724" t="s">
        <v>732</v>
      </c>
      <c r="B724" s="79" t="str">
        <f>Delivery!I138</f>
        <v>ReimaTec shoes, Talves</v>
      </c>
      <c r="C724" s="79" t="str">
        <f>Delivery!H138</f>
        <v>3 Junior</v>
      </c>
      <c r="D724" s="79" t="str">
        <f>Delivery!J138</f>
        <v>5400166A</v>
      </c>
      <c r="E724" s="79" t="str">
        <f>Delivery!AB137</f>
        <v>3.5</v>
      </c>
      <c r="F724" s="79">
        <f>+Delivery!AB138</f>
        <v>0</v>
      </c>
    </row>
    <row r="725" spans="1:6">
      <c r="A725" t="s">
        <v>733</v>
      </c>
      <c r="B725" s="79" t="str">
        <f>Delivery!I138</f>
        <v>ReimaTec shoes, Talves</v>
      </c>
      <c r="C725" s="79" t="str">
        <f>Delivery!H138</f>
        <v>3 Junior</v>
      </c>
      <c r="D725" s="79" t="str">
        <f>Delivery!J138</f>
        <v>5400166A</v>
      </c>
      <c r="E725" s="79" t="str">
        <f>Delivery!AD137</f>
        <v>4/4.5</v>
      </c>
      <c r="F725" s="79">
        <f>+Delivery!AD138</f>
        <v>0</v>
      </c>
    </row>
    <row r="726" spans="1:6">
      <c r="A726" t="s">
        <v>734</v>
      </c>
      <c r="B726" s="79" t="str">
        <f>Delivery!I138</f>
        <v>ReimaTec shoes, Talves</v>
      </c>
      <c r="C726" s="79" t="str">
        <f>Delivery!H138</f>
        <v>3 Junior</v>
      </c>
      <c r="D726" s="79" t="str">
        <f>Delivery!J138</f>
        <v>5400166A</v>
      </c>
      <c r="E726" s="79" t="str">
        <f>Delivery!AF137</f>
        <v>5/5.5</v>
      </c>
      <c r="F726" s="79">
        <f>+Delivery!AF138</f>
        <v>0</v>
      </c>
    </row>
    <row r="727" spans="1:6">
      <c r="A727" t="s">
        <v>735</v>
      </c>
      <c r="B727" s="79" t="str">
        <f>Delivery!I138</f>
        <v>ReimaTec shoes, Talves</v>
      </c>
      <c r="C727" s="79" t="str">
        <f>Delivery!H138</f>
        <v>3 Junior</v>
      </c>
      <c r="D727" s="79" t="str">
        <f>Delivery!J138</f>
        <v>5400166A</v>
      </c>
      <c r="E727" s="79" t="str">
        <f>Delivery!AH137</f>
        <v>6/6.5</v>
      </c>
      <c r="F727" s="79">
        <f>+Delivery!AH138</f>
        <v>0</v>
      </c>
    </row>
    <row r="728" spans="1:6">
      <c r="A728" t="s">
        <v>736</v>
      </c>
      <c r="B728" s="79" t="str">
        <f>Delivery!I140</f>
        <v>ReimaTec shoes, Talviuni</v>
      </c>
      <c r="C728" s="79" t="str">
        <f>Delivery!H140</f>
        <v>1 Toddler</v>
      </c>
      <c r="D728" s="79" t="str">
        <f>Delivery!J140</f>
        <v>5400165A</v>
      </c>
      <c r="E728" s="79" t="str">
        <f>Delivery!N139</f>
        <v>4.5/5</v>
      </c>
      <c r="F728" s="79" t="str">
        <f>+Delivery!N140</f>
        <v/>
      </c>
    </row>
    <row r="729" spans="1:6">
      <c r="A729" t="s">
        <v>737</v>
      </c>
      <c r="B729" s="79" t="str">
        <f>Delivery!I140</f>
        <v>ReimaTec shoes, Talviuni</v>
      </c>
      <c r="C729" s="79" t="str">
        <f>Delivery!H140</f>
        <v>1 Toddler</v>
      </c>
      <c r="D729" s="79" t="str">
        <f>Delivery!J140</f>
        <v>5400165A</v>
      </c>
      <c r="E729" s="79" t="str">
        <f>Delivery!P139</f>
        <v>5.5</v>
      </c>
      <c r="F729" s="79" t="str">
        <f>+Delivery!P140</f>
        <v/>
      </c>
    </row>
    <row r="730" spans="1:6">
      <c r="A730" t="s">
        <v>738</v>
      </c>
      <c r="B730" s="79" t="str">
        <f>Delivery!I140</f>
        <v>ReimaTec shoes, Talviuni</v>
      </c>
      <c r="C730" s="79" t="str">
        <f>Delivery!H140</f>
        <v>1 Toddler</v>
      </c>
      <c r="D730" s="79" t="str">
        <f>Delivery!J140</f>
        <v>5400165A</v>
      </c>
      <c r="E730" s="79" t="str">
        <f>Delivery!R139</f>
        <v>6/6.5</v>
      </c>
      <c r="F730" s="79">
        <f>+Delivery!R140</f>
        <v>0</v>
      </c>
    </row>
    <row r="731" spans="1:6">
      <c r="A731" t="s">
        <v>739</v>
      </c>
      <c r="B731" s="79" t="str">
        <f>Delivery!I140</f>
        <v>ReimaTec shoes, Talviuni</v>
      </c>
      <c r="C731" s="79" t="str">
        <f>Delivery!H140</f>
        <v>1 Toddler</v>
      </c>
      <c r="D731" s="79" t="str">
        <f>Delivery!J140</f>
        <v>5400165A</v>
      </c>
      <c r="E731" s="79" t="str">
        <f>Delivery!T139</f>
        <v>7</v>
      </c>
      <c r="F731" s="79">
        <f>+Delivery!T140</f>
        <v>0</v>
      </c>
    </row>
    <row r="732" spans="1:6">
      <c r="A732" t="s">
        <v>740</v>
      </c>
      <c r="B732" s="79" t="str">
        <f>Delivery!I140</f>
        <v>ReimaTec shoes, Talviuni</v>
      </c>
      <c r="C732" s="79" t="str">
        <f>Delivery!H140</f>
        <v>1 Toddler</v>
      </c>
      <c r="D732" s="79" t="str">
        <f>Delivery!J140</f>
        <v>5400165A</v>
      </c>
      <c r="E732" s="79" t="str">
        <f>Delivery!V139</f>
        <v>7.5/8</v>
      </c>
      <c r="F732" s="79">
        <f>+Delivery!V140</f>
        <v>0</v>
      </c>
    </row>
    <row r="733" spans="1:6">
      <c r="A733" t="s">
        <v>741</v>
      </c>
      <c r="B733" s="79" t="str">
        <f>Delivery!I140</f>
        <v>ReimaTec shoes, Talviuni</v>
      </c>
      <c r="C733" s="79" t="str">
        <f>Delivery!H140</f>
        <v>1 Toddler</v>
      </c>
      <c r="D733" s="79" t="str">
        <f>Delivery!J140</f>
        <v>5400165A</v>
      </c>
      <c r="E733" s="79" t="str">
        <f>Delivery!X139</f>
        <v>8.5/9</v>
      </c>
      <c r="F733" s="79">
        <f>+Delivery!X140</f>
        <v>0</v>
      </c>
    </row>
    <row r="734" spans="1:6">
      <c r="A734" t="s">
        <v>742</v>
      </c>
      <c r="B734" s="79" t="str">
        <f>Delivery!I140</f>
        <v>ReimaTec shoes, Talviuni</v>
      </c>
      <c r="C734" s="79" t="str">
        <f>Delivery!H140</f>
        <v>1 Toddler</v>
      </c>
      <c r="D734" s="79" t="str">
        <f>Delivery!J140</f>
        <v>5400165A</v>
      </c>
      <c r="E734" s="79" t="str">
        <f>Delivery!Z139</f>
        <v>9.5</v>
      </c>
      <c r="F734" s="79">
        <f>+Delivery!Z140</f>
        <v>0</v>
      </c>
    </row>
    <row r="735" spans="1:6">
      <c r="A735" t="s">
        <v>743</v>
      </c>
      <c r="B735" s="79" t="str">
        <f>Delivery!I140</f>
        <v>ReimaTec shoes, Talviuni</v>
      </c>
      <c r="C735" s="79" t="str">
        <f>Delivery!H140</f>
        <v>1 Toddler</v>
      </c>
      <c r="D735" s="79" t="str">
        <f>Delivery!J140</f>
        <v>5400165A</v>
      </c>
      <c r="E735" s="79" t="str">
        <f>Delivery!AB139</f>
        <v>10/10.5</v>
      </c>
      <c r="F735" s="79">
        <f>+Delivery!AB140</f>
        <v>0</v>
      </c>
    </row>
    <row r="736" spans="1:6">
      <c r="A736" t="s">
        <v>744</v>
      </c>
      <c r="B736" s="79" t="str">
        <f>Delivery!I140</f>
        <v>ReimaTec shoes, Talviuni</v>
      </c>
      <c r="C736" s="79" t="str">
        <f>Delivery!H140</f>
        <v>1 Toddler</v>
      </c>
      <c r="D736" s="79" t="str">
        <f>Delivery!J140</f>
        <v>5400165A</v>
      </c>
      <c r="E736" s="79" t="str">
        <f>Delivery!AD139</f>
        <v>11</v>
      </c>
      <c r="F736" s="79">
        <f>+Delivery!AD140</f>
        <v>0</v>
      </c>
    </row>
    <row r="737" spans="1:6">
      <c r="A737" t="s">
        <v>745</v>
      </c>
      <c r="B737" s="79" t="str">
        <f>Delivery!I142</f>
        <v>ReimaTec shoes, Talviuni</v>
      </c>
      <c r="C737" s="79" t="str">
        <f>Delivery!H142</f>
        <v>1 Toddler</v>
      </c>
      <c r="D737" s="79" t="str">
        <f>Delivery!J142</f>
        <v>5400165A</v>
      </c>
      <c r="E737" s="79" t="str">
        <f>Delivery!N141</f>
        <v>4.5/5</v>
      </c>
      <c r="F737" s="79" t="str">
        <f>+Delivery!N142</f>
        <v/>
      </c>
    </row>
    <row r="738" spans="1:6">
      <c r="A738" t="s">
        <v>746</v>
      </c>
      <c r="B738" s="79" t="str">
        <f>Delivery!I142</f>
        <v>ReimaTec shoes, Talviuni</v>
      </c>
      <c r="C738" s="79" t="str">
        <f>Delivery!H142</f>
        <v>1 Toddler</v>
      </c>
      <c r="D738" s="79" t="str">
        <f>Delivery!J142</f>
        <v>5400165A</v>
      </c>
      <c r="E738" s="79" t="str">
        <f>Delivery!P141</f>
        <v>5.5</v>
      </c>
      <c r="F738" s="79" t="str">
        <f>+Delivery!P142</f>
        <v/>
      </c>
    </row>
    <row r="739" spans="1:6">
      <c r="A739" t="s">
        <v>747</v>
      </c>
      <c r="B739" s="79" t="str">
        <f>Delivery!I142</f>
        <v>ReimaTec shoes, Talviuni</v>
      </c>
      <c r="C739" s="79" t="str">
        <f>Delivery!H142</f>
        <v>1 Toddler</v>
      </c>
      <c r="D739" s="79" t="str">
        <f>Delivery!J142</f>
        <v>5400165A</v>
      </c>
      <c r="E739" s="79" t="str">
        <f>Delivery!R141</f>
        <v>6/6.5</v>
      </c>
      <c r="F739" s="79">
        <f>+Delivery!R142</f>
        <v>0</v>
      </c>
    </row>
    <row r="740" spans="1:6">
      <c r="A740" t="s">
        <v>748</v>
      </c>
      <c r="B740" s="79" t="str">
        <f>Delivery!I142</f>
        <v>ReimaTec shoes, Talviuni</v>
      </c>
      <c r="C740" s="79" t="str">
        <f>Delivery!H142</f>
        <v>1 Toddler</v>
      </c>
      <c r="D740" s="79" t="str">
        <f>Delivery!J142</f>
        <v>5400165A</v>
      </c>
      <c r="E740" s="79" t="str">
        <f>Delivery!T141</f>
        <v>7</v>
      </c>
      <c r="F740" s="79">
        <f>+Delivery!T142</f>
        <v>0</v>
      </c>
    </row>
    <row r="741" spans="1:6">
      <c r="A741" t="s">
        <v>749</v>
      </c>
      <c r="B741" s="79" t="str">
        <f>Delivery!I142</f>
        <v>ReimaTec shoes, Talviuni</v>
      </c>
      <c r="C741" s="79" t="str">
        <f>Delivery!H142</f>
        <v>1 Toddler</v>
      </c>
      <c r="D741" s="79" t="str">
        <f>Delivery!J142</f>
        <v>5400165A</v>
      </c>
      <c r="E741" s="79" t="str">
        <f>Delivery!V141</f>
        <v>7.5/8</v>
      </c>
      <c r="F741" s="79">
        <f>+Delivery!V142</f>
        <v>0</v>
      </c>
    </row>
    <row r="742" spans="1:6">
      <c r="A742" t="s">
        <v>750</v>
      </c>
      <c r="B742" s="79" t="str">
        <f>Delivery!I142</f>
        <v>ReimaTec shoes, Talviuni</v>
      </c>
      <c r="C742" s="79" t="str">
        <f>Delivery!H142</f>
        <v>1 Toddler</v>
      </c>
      <c r="D742" s="79" t="str">
        <f>Delivery!J142</f>
        <v>5400165A</v>
      </c>
      <c r="E742" s="79" t="str">
        <f>Delivery!X141</f>
        <v>8.5/9</v>
      </c>
      <c r="F742" s="79">
        <f>+Delivery!X142</f>
        <v>0</v>
      </c>
    </row>
    <row r="743" spans="1:6">
      <c r="A743" t="s">
        <v>751</v>
      </c>
      <c r="B743" s="79" t="str">
        <f>Delivery!I142</f>
        <v>ReimaTec shoes, Talviuni</v>
      </c>
      <c r="C743" s="79" t="str">
        <f>Delivery!H142</f>
        <v>1 Toddler</v>
      </c>
      <c r="D743" s="79" t="str">
        <f>Delivery!J142</f>
        <v>5400165A</v>
      </c>
      <c r="E743" s="79" t="str">
        <f>Delivery!Z141</f>
        <v>9.5</v>
      </c>
      <c r="F743" s="79">
        <f>+Delivery!Z142</f>
        <v>0</v>
      </c>
    </row>
    <row r="744" spans="1:6">
      <c r="A744" t="s">
        <v>752</v>
      </c>
      <c r="B744" s="79" t="str">
        <f>Delivery!I142</f>
        <v>ReimaTec shoes, Talviuni</v>
      </c>
      <c r="C744" s="79" t="str">
        <f>Delivery!H142</f>
        <v>1 Toddler</v>
      </c>
      <c r="D744" s="79" t="str">
        <f>Delivery!J142</f>
        <v>5400165A</v>
      </c>
      <c r="E744" s="79" t="str">
        <f>Delivery!AB141</f>
        <v>10/10.5</v>
      </c>
      <c r="F744" s="79">
        <f>+Delivery!AB142</f>
        <v>0</v>
      </c>
    </row>
    <row r="745" spans="1:6">
      <c r="A745" t="s">
        <v>753</v>
      </c>
      <c r="B745" s="79" t="str">
        <f>Delivery!I142</f>
        <v>ReimaTec shoes, Talviuni</v>
      </c>
      <c r="C745" s="79" t="str">
        <f>Delivery!H142</f>
        <v>1 Toddler</v>
      </c>
      <c r="D745" s="79" t="str">
        <f>Delivery!J142</f>
        <v>5400165A</v>
      </c>
      <c r="E745" s="79" t="str">
        <f>Delivery!AD141</f>
        <v>11</v>
      </c>
      <c r="F745" s="79">
        <f>+Delivery!AD142</f>
        <v>0</v>
      </c>
    </row>
    <row r="746" spans="1:6">
      <c r="A746" t="s">
        <v>754</v>
      </c>
      <c r="B746" s="79" t="str">
        <f>Delivery!I144</f>
        <v>ReimaTec shoes, Talviuni</v>
      </c>
      <c r="C746" s="79" t="str">
        <f>Delivery!H144</f>
        <v>1 Toddler</v>
      </c>
      <c r="D746" s="79" t="str">
        <f>Delivery!J144</f>
        <v>5400165A</v>
      </c>
      <c r="E746" s="79" t="str">
        <f>Delivery!N143</f>
        <v>4.5/5</v>
      </c>
      <c r="F746" s="79" t="str">
        <f>+Delivery!N144</f>
        <v/>
      </c>
    </row>
    <row r="747" spans="1:6">
      <c r="A747" t="s">
        <v>755</v>
      </c>
      <c r="B747" s="79" t="str">
        <f>Delivery!I144</f>
        <v>ReimaTec shoes, Talviuni</v>
      </c>
      <c r="C747" s="79" t="str">
        <f>Delivery!H144</f>
        <v>1 Toddler</v>
      </c>
      <c r="D747" s="79" t="str">
        <f>Delivery!J144</f>
        <v>5400165A</v>
      </c>
      <c r="E747" s="79" t="str">
        <f>Delivery!P143</f>
        <v>5.5</v>
      </c>
      <c r="F747" s="79" t="str">
        <f>+Delivery!P144</f>
        <v/>
      </c>
    </row>
    <row r="748" spans="1:6">
      <c r="A748" t="s">
        <v>756</v>
      </c>
      <c r="B748" s="79" t="str">
        <f>Delivery!I144</f>
        <v>ReimaTec shoes, Talviuni</v>
      </c>
      <c r="C748" s="79" t="str">
        <f>Delivery!H144</f>
        <v>1 Toddler</v>
      </c>
      <c r="D748" s="79" t="str">
        <f>Delivery!J144</f>
        <v>5400165A</v>
      </c>
      <c r="E748" s="79" t="str">
        <f>Delivery!R143</f>
        <v>6/6.5</v>
      </c>
      <c r="F748" s="79">
        <f>+Delivery!R144</f>
        <v>0</v>
      </c>
    </row>
    <row r="749" spans="1:6">
      <c r="A749" t="s">
        <v>757</v>
      </c>
      <c r="B749" s="79" t="str">
        <f>Delivery!I144</f>
        <v>ReimaTec shoes, Talviuni</v>
      </c>
      <c r="C749" s="79" t="str">
        <f>Delivery!H144</f>
        <v>1 Toddler</v>
      </c>
      <c r="D749" s="79" t="str">
        <f>Delivery!J144</f>
        <v>5400165A</v>
      </c>
      <c r="E749" s="79" t="str">
        <f>Delivery!T143</f>
        <v>7</v>
      </c>
      <c r="F749" s="79">
        <f>+Delivery!T144</f>
        <v>0</v>
      </c>
    </row>
    <row r="750" spans="1:6">
      <c r="A750" t="s">
        <v>758</v>
      </c>
      <c r="B750" s="79" t="str">
        <f>Delivery!I144</f>
        <v>ReimaTec shoes, Talviuni</v>
      </c>
      <c r="C750" s="79" t="str">
        <f>Delivery!H144</f>
        <v>1 Toddler</v>
      </c>
      <c r="D750" s="79" t="str">
        <f>Delivery!J144</f>
        <v>5400165A</v>
      </c>
      <c r="E750" s="79" t="str">
        <f>Delivery!V143</f>
        <v>7.5/8</v>
      </c>
      <c r="F750" s="79">
        <f>+Delivery!V144</f>
        <v>0</v>
      </c>
    </row>
    <row r="751" spans="1:6">
      <c r="A751" t="s">
        <v>759</v>
      </c>
      <c r="B751" s="79" t="str">
        <f>Delivery!I144</f>
        <v>ReimaTec shoes, Talviuni</v>
      </c>
      <c r="C751" s="79" t="str">
        <f>Delivery!H144</f>
        <v>1 Toddler</v>
      </c>
      <c r="D751" s="79" t="str">
        <f>Delivery!J144</f>
        <v>5400165A</v>
      </c>
      <c r="E751" s="79" t="str">
        <f>Delivery!X143</f>
        <v>8.5/9</v>
      </c>
      <c r="F751" s="79">
        <f>+Delivery!X144</f>
        <v>0</v>
      </c>
    </row>
    <row r="752" spans="1:6">
      <c r="A752" t="s">
        <v>760</v>
      </c>
      <c r="B752" s="79" t="str">
        <f>Delivery!I144</f>
        <v>ReimaTec shoes, Talviuni</v>
      </c>
      <c r="C752" s="79" t="str">
        <f>Delivery!H144</f>
        <v>1 Toddler</v>
      </c>
      <c r="D752" s="79" t="str">
        <f>Delivery!J144</f>
        <v>5400165A</v>
      </c>
      <c r="E752" s="79" t="str">
        <f>Delivery!Z143</f>
        <v>9.5</v>
      </c>
      <c r="F752" s="79">
        <f>+Delivery!Z144</f>
        <v>0</v>
      </c>
    </row>
    <row r="753" spans="1:6">
      <c r="A753" t="s">
        <v>761</v>
      </c>
      <c r="B753" s="79" t="str">
        <f>Delivery!I144</f>
        <v>ReimaTec shoes, Talviuni</v>
      </c>
      <c r="C753" s="79" t="str">
        <f>Delivery!H144</f>
        <v>1 Toddler</v>
      </c>
      <c r="D753" s="79" t="str">
        <f>Delivery!J144</f>
        <v>5400165A</v>
      </c>
      <c r="E753" s="79" t="str">
        <f>Delivery!AB143</f>
        <v>10/10.5</v>
      </c>
      <c r="F753" s="79">
        <f>+Delivery!AB144</f>
        <v>0</v>
      </c>
    </row>
    <row r="754" spans="1:6">
      <c r="A754" t="s">
        <v>762</v>
      </c>
      <c r="B754" s="79" t="str">
        <f>Delivery!I144</f>
        <v>ReimaTec shoes, Talviuni</v>
      </c>
      <c r="C754" s="79" t="str">
        <f>Delivery!H144</f>
        <v>1 Toddler</v>
      </c>
      <c r="D754" s="79" t="str">
        <f>Delivery!J144</f>
        <v>5400165A</v>
      </c>
      <c r="E754" s="79" t="str">
        <f>Delivery!AD143</f>
        <v>11</v>
      </c>
      <c r="F754" s="79">
        <f>+Delivery!AD144</f>
        <v>0</v>
      </c>
    </row>
    <row r="755" spans="1:6">
      <c r="A755" t="s">
        <v>763</v>
      </c>
      <c r="B755" s="79" t="str">
        <f>Delivery!I146</f>
        <v>ReimaTec shoes, Wetter 2.0</v>
      </c>
      <c r="C755" s="79" t="str">
        <f>Delivery!H146</f>
        <v>3 Junior</v>
      </c>
      <c r="D755" s="79" t="str">
        <f>Delivery!J146</f>
        <v>5400013A</v>
      </c>
      <c r="E755" s="79" t="str">
        <f>Delivery!N145</f>
        <v>11</v>
      </c>
      <c r="F755" s="79">
        <f>+Delivery!N146</f>
        <v>0</v>
      </c>
    </row>
    <row r="756" spans="1:6">
      <c r="A756" t="s">
        <v>764</v>
      </c>
      <c r="B756" s="79" t="str">
        <f>Delivery!I146</f>
        <v>ReimaTec shoes, Wetter 2.0</v>
      </c>
      <c r="C756" s="79" t="str">
        <f>Delivery!H146</f>
        <v>3 Junior</v>
      </c>
      <c r="D756" s="79" t="str">
        <f>Delivery!J146</f>
        <v>5400013A</v>
      </c>
      <c r="E756" s="79" t="str">
        <f>Delivery!P145</f>
        <v>11.5</v>
      </c>
      <c r="F756" s="79">
        <f>+Delivery!P146</f>
        <v>0</v>
      </c>
    </row>
    <row r="757" spans="1:6">
      <c r="A757" t="s">
        <v>765</v>
      </c>
      <c r="B757" s="79" t="str">
        <f>Delivery!I146</f>
        <v>ReimaTec shoes, Wetter 2.0</v>
      </c>
      <c r="C757" s="79" t="str">
        <f>Delivery!H146</f>
        <v>3 Junior</v>
      </c>
      <c r="D757" s="79" t="str">
        <f>Delivery!J146</f>
        <v>5400013A</v>
      </c>
      <c r="E757" s="79" t="str">
        <f>Delivery!R145</f>
        <v>12/12.5</v>
      </c>
      <c r="F757" s="79">
        <f>+Delivery!R146</f>
        <v>0</v>
      </c>
    </row>
    <row r="758" spans="1:6">
      <c r="A758" t="s">
        <v>766</v>
      </c>
      <c r="B758" s="79" t="str">
        <f>Delivery!I146</f>
        <v>ReimaTec shoes, Wetter 2.0</v>
      </c>
      <c r="C758" s="79" t="str">
        <f>Delivery!H146</f>
        <v>3 Junior</v>
      </c>
      <c r="D758" s="79" t="str">
        <f>Delivery!J146</f>
        <v>5400013A</v>
      </c>
      <c r="E758" s="79" t="str">
        <f>Delivery!T145</f>
        <v>13/13.5</v>
      </c>
      <c r="F758" s="79">
        <f>+Delivery!T146</f>
        <v>0</v>
      </c>
    </row>
    <row r="759" spans="1:6">
      <c r="A759" t="s">
        <v>767</v>
      </c>
      <c r="B759" s="79" t="str">
        <f>Delivery!I146</f>
        <v>ReimaTec shoes, Wetter 2.0</v>
      </c>
      <c r="C759" s="79" t="str">
        <f>Delivery!H146</f>
        <v>3 Junior</v>
      </c>
      <c r="D759" s="79" t="str">
        <f>Delivery!J146</f>
        <v>5400013A</v>
      </c>
      <c r="E759" s="79" t="str">
        <f>Delivery!V145</f>
        <v>1</v>
      </c>
      <c r="F759" s="79">
        <f>+Delivery!V146</f>
        <v>0</v>
      </c>
    </row>
    <row r="760" spans="1:6">
      <c r="A760" t="s">
        <v>768</v>
      </c>
      <c r="B760" s="79" t="str">
        <f>Delivery!I146</f>
        <v>ReimaTec shoes, Wetter 2.0</v>
      </c>
      <c r="C760" s="79" t="str">
        <f>Delivery!H146</f>
        <v>3 Junior</v>
      </c>
      <c r="D760" s="79" t="str">
        <f>Delivery!J146</f>
        <v>5400013A</v>
      </c>
      <c r="E760" s="79" t="str">
        <f>Delivery!X145</f>
        <v>1.5/2</v>
      </c>
      <c r="F760" s="79" t="str">
        <f>+Delivery!X146</f>
        <v/>
      </c>
    </row>
    <row r="761" spans="1:6">
      <c r="A761" t="s">
        <v>769</v>
      </c>
      <c r="B761" s="79" t="str">
        <f>Delivery!I146</f>
        <v>ReimaTec shoes, Wetter 2.0</v>
      </c>
      <c r="C761" s="79" t="str">
        <f>Delivery!H146</f>
        <v>3 Junior</v>
      </c>
      <c r="D761" s="79" t="str">
        <f>Delivery!J146</f>
        <v>5400013A</v>
      </c>
      <c r="E761" s="79" t="str">
        <f>Delivery!Z145</f>
        <v>2.5/3</v>
      </c>
      <c r="F761" s="79" t="str">
        <f>+Delivery!Z146</f>
        <v/>
      </c>
    </row>
    <row r="762" spans="1:6">
      <c r="A762" t="s">
        <v>770</v>
      </c>
      <c r="B762" s="79" t="str">
        <f>Delivery!I146</f>
        <v>ReimaTec shoes, Wetter 2.0</v>
      </c>
      <c r="C762" s="79" t="str">
        <f>Delivery!H146</f>
        <v>3 Junior</v>
      </c>
      <c r="D762" s="79" t="str">
        <f>Delivery!J146</f>
        <v>5400013A</v>
      </c>
      <c r="E762" s="79" t="str">
        <f>Delivery!AB145</f>
        <v>3.5</v>
      </c>
      <c r="F762" s="79" t="str">
        <f>+Delivery!AB146</f>
        <v/>
      </c>
    </row>
    <row r="763" spans="1:6">
      <c r="A763" t="s">
        <v>771</v>
      </c>
      <c r="B763" s="79" t="str">
        <f>Delivery!I146</f>
        <v>ReimaTec shoes, Wetter 2.0</v>
      </c>
      <c r="C763" s="79" t="str">
        <f>Delivery!H146</f>
        <v>3 Junior</v>
      </c>
      <c r="D763" s="79" t="str">
        <f>Delivery!J146</f>
        <v>5400013A</v>
      </c>
      <c r="E763" s="79" t="str">
        <f>Delivery!AD145</f>
        <v>4/4.5</v>
      </c>
      <c r="F763" s="79" t="str">
        <f>+Delivery!AD146</f>
        <v/>
      </c>
    </row>
    <row r="764" spans="1:6">
      <c r="A764" t="s">
        <v>772</v>
      </c>
      <c r="B764" s="79" t="str">
        <f>Delivery!I146</f>
        <v>ReimaTec shoes, Wetter 2.0</v>
      </c>
      <c r="C764" s="79" t="str">
        <f>Delivery!H146</f>
        <v>3 Junior</v>
      </c>
      <c r="D764" s="79" t="str">
        <f>Delivery!J146</f>
        <v>5400013A</v>
      </c>
      <c r="E764" s="79" t="str">
        <f>Delivery!AF145</f>
        <v>5/5.5</v>
      </c>
      <c r="F764" s="79" t="str">
        <f>+Delivery!AF146</f>
        <v/>
      </c>
    </row>
    <row r="765" spans="1:6">
      <c r="A765" t="s">
        <v>773</v>
      </c>
      <c r="B765" s="79" t="str">
        <f>Delivery!I146</f>
        <v>ReimaTec shoes, Wetter 2.0</v>
      </c>
      <c r="C765" s="79" t="str">
        <f>Delivery!H146</f>
        <v>3 Junior</v>
      </c>
      <c r="D765" s="79" t="str">
        <f>Delivery!J146</f>
        <v>5400013A</v>
      </c>
      <c r="E765" s="79" t="str">
        <f>Delivery!AH145</f>
        <v>6/6.5</v>
      </c>
      <c r="F765" s="79" t="str">
        <f>+Delivery!AH146</f>
        <v/>
      </c>
    </row>
    <row r="766" spans="1:6">
      <c r="A766" t="s">
        <v>774</v>
      </c>
      <c r="B766" s="79" t="str">
        <f>Delivery!I148</f>
        <v>ReimaTec winter boots, Hankinen</v>
      </c>
      <c r="C766" s="79" t="str">
        <f>Delivery!H148</f>
        <v>3 Junior</v>
      </c>
      <c r="D766" s="79" t="str">
        <f>Delivery!J148</f>
        <v>5400031A</v>
      </c>
      <c r="E766" s="79" t="str">
        <f>Delivery!N147</f>
        <v>11</v>
      </c>
      <c r="F766" s="79">
        <f>+Delivery!N148</f>
        <v>0</v>
      </c>
    </row>
    <row r="767" spans="1:6">
      <c r="A767" t="s">
        <v>775</v>
      </c>
      <c r="B767" s="79" t="str">
        <f>Delivery!I148</f>
        <v>ReimaTec winter boots, Hankinen</v>
      </c>
      <c r="C767" s="79" t="str">
        <f>Delivery!H148</f>
        <v>3 Junior</v>
      </c>
      <c r="D767" s="79" t="str">
        <f>Delivery!J148</f>
        <v>5400031A</v>
      </c>
      <c r="E767" s="79" t="str">
        <f>Delivery!P147</f>
        <v>11.5</v>
      </c>
      <c r="F767" s="79">
        <f>+Delivery!P148</f>
        <v>0</v>
      </c>
    </row>
    <row r="768" spans="1:6">
      <c r="A768" t="s">
        <v>776</v>
      </c>
      <c r="B768" s="79" t="str">
        <f>Delivery!I148</f>
        <v>ReimaTec winter boots, Hankinen</v>
      </c>
      <c r="C768" s="79" t="str">
        <f>Delivery!H148</f>
        <v>3 Junior</v>
      </c>
      <c r="D768" s="79" t="str">
        <f>Delivery!J148</f>
        <v>5400031A</v>
      </c>
      <c r="E768" s="79" t="str">
        <f>Delivery!R147</f>
        <v>12/12.5</v>
      </c>
      <c r="F768" s="79">
        <f>+Delivery!R148</f>
        <v>0</v>
      </c>
    </row>
    <row r="769" spans="1:6">
      <c r="A769" t="s">
        <v>777</v>
      </c>
      <c r="B769" s="79" t="str">
        <f>Delivery!I148</f>
        <v>ReimaTec winter boots, Hankinen</v>
      </c>
      <c r="C769" s="79" t="str">
        <f>Delivery!H148</f>
        <v>3 Junior</v>
      </c>
      <c r="D769" s="79" t="str">
        <f>Delivery!J148</f>
        <v>5400031A</v>
      </c>
      <c r="E769" s="79" t="str">
        <f>Delivery!T147</f>
        <v>13/13.5</v>
      </c>
      <c r="F769" s="79">
        <f>+Delivery!T148</f>
        <v>0</v>
      </c>
    </row>
    <row r="770" spans="1:6">
      <c r="A770" t="s">
        <v>778</v>
      </c>
      <c r="B770" s="79" t="str">
        <f>Delivery!I148</f>
        <v>ReimaTec winter boots, Hankinen</v>
      </c>
      <c r="C770" s="79" t="str">
        <f>Delivery!H148</f>
        <v>3 Junior</v>
      </c>
      <c r="D770" s="79" t="str">
        <f>Delivery!J148</f>
        <v>5400031A</v>
      </c>
      <c r="E770" s="79" t="str">
        <f>Delivery!V147</f>
        <v>1</v>
      </c>
      <c r="F770" s="79">
        <f>+Delivery!V148</f>
        <v>0</v>
      </c>
    </row>
    <row r="771" spans="1:6">
      <c r="A771" t="s">
        <v>779</v>
      </c>
      <c r="B771" s="79" t="str">
        <f>Delivery!I148</f>
        <v>ReimaTec winter boots, Hankinen</v>
      </c>
      <c r="C771" s="79" t="str">
        <f>Delivery!H148</f>
        <v>3 Junior</v>
      </c>
      <c r="D771" s="79" t="str">
        <f>Delivery!J148</f>
        <v>5400031A</v>
      </c>
      <c r="E771" s="79" t="str">
        <f>Delivery!X147</f>
        <v>1.5/2</v>
      </c>
      <c r="F771" s="79">
        <f>+Delivery!X148</f>
        <v>0</v>
      </c>
    </row>
    <row r="772" spans="1:6">
      <c r="A772" t="s">
        <v>780</v>
      </c>
      <c r="B772" s="79" t="str">
        <f>Delivery!I148</f>
        <v>ReimaTec winter boots, Hankinen</v>
      </c>
      <c r="C772" s="79" t="str">
        <f>Delivery!H148</f>
        <v>3 Junior</v>
      </c>
      <c r="D772" s="79" t="str">
        <f>Delivery!J148</f>
        <v>5400031A</v>
      </c>
      <c r="E772" s="79" t="str">
        <f>Delivery!Z147</f>
        <v>2.5/3</v>
      </c>
      <c r="F772" s="79">
        <f>+Delivery!Z148</f>
        <v>0</v>
      </c>
    </row>
    <row r="773" spans="1:6">
      <c r="A773" t="s">
        <v>781</v>
      </c>
      <c r="B773" s="79" t="str">
        <f>Delivery!I148</f>
        <v>ReimaTec winter boots, Hankinen</v>
      </c>
      <c r="C773" s="79" t="str">
        <f>Delivery!H148</f>
        <v>3 Junior</v>
      </c>
      <c r="D773" s="79" t="str">
        <f>Delivery!J148</f>
        <v>5400031A</v>
      </c>
      <c r="E773" s="79" t="str">
        <f>Delivery!AB147</f>
        <v>3.5</v>
      </c>
      <c r="F773" s="79">
        <f>+Delivery!AB148</f>
        <v>0</v>
      </c>
    </row>
    <row r="774" spans="1:6">
      <c r="A774" t="s">
        <v>782</v>
      </c>
      <c r="B774" s="79" t="str">
        <f>Delivery!I148</f>
        <v>ReimaTec winter boots, Hankinen</v>
      </c>
      <c r="C774" s="79" t="str">
        <f>Delivery!H148</f>
        <v>3 Junior</v>
      </c>
      <c r="D774" s="79" t="str">
        <f>Delivery!J148</f>
        <v>5400031A</v>
      </c>
      <c r="E774" s="79" t="str">
        <f>Delivery!AD147</f>
        <v>4/4.5</v>
      </c>
      <c r="F774" s="79">
        <f>+Delivery!AD148</f>
        <v>0</v>
      </c>
    </row>
    <row r="775" spans="1:6">
      <c r="A775" t="s">
        <v>783</v>
      </c>
      <c r="B775" s="79" t="str">
        <f>Delivery!I148</f>
        <v>ReimaTec winter boots, Hankinen</v>
      </c>
      <c r="C775" s="79" t="str">
        <f>Delivery!H148</f>
        <v>3 Junior</v>
      </c>
      <c r="D775" s="79" t="str">
        <f>Delivery!J148</f>
        <v>5400031A</v>
      </c>
      <c r="E775" s="79" t="str">
        <f>Delivery!AF147</f>
        <v>5/5.5</v>
      </c>
      <c r="F775" s="79">
        <f>+Delivery!AF148</f>
        <v>0</v>
      </c>
    </row>
    <row r="776" spans="1:6">
      <c r="A776" t="s">
        <v>784</v>
      </c>
      <c r="B776" s="79" t="str">
        <f>Delivery!I148</f>
        <v>ReimaTec winter boots, Hankinen</v>
      </c>
      <c r="C776" s="79" t="str">
        <f>Delivery!H148</f>
        <v>3 Junior</v>
      </c>
      <c r="D776" s="79" t="str">
        <f>Delivery!J148</f>
        <v>5400031A</v>
      </c>
      <c r="E776" s="79" t="str">
        <f>Delivery!AH147</f>
        <v>6/6.5</v>
      </c>
      <c r="F776" s="79">
        <f>+Delivery!AH148</f>
        <v>0</v>
      </c>
    </row>
    <row r="777" spans="1:6">
      <c r="A777" t="s">
        <v>785</v>
      </c>
      <c r="B777" s="79" t="str">
        <f>Delivery!I148</f>
        <v>ReimaTec winter boots, Hankinen</v>
      </c>
      <c r="C777" s="79" t="str">
        <f>Delivery!H148</f>
        <v>3 Junior</v>
      </c>
      <c r="D777" s="79" t="str">
        <f>Delivery!J148</f>
        <v>5400031A</v>
      </c>
      <c r="E777" s="79" t="str">
        <f>Delivery!AJ147</f>
        <v>7</v>
      </c>
      <c r="F777" s="79" t="str">
        <f>+Delivery!AJ148</f>
        <v/>
      </c>
    </row>
    <row r="778" spans="1:6">
      <c r="A778" t="s">
        <v>786</v>
      </c>
      <c r="B778" s="79" t="str">
        <f>Delivery!I148</f>
        <v>ReimaTec winter boots, Hankinen</v>
      </c>
      <c r="C778" s="79" t="str">
        <f>Delivery!H148</f>
        <v>3 Junior</v>
      </c>
      <c r="D778" s="79" t="str">
        <f>Delivery!J148</f>
        <v>5400031A</v>
      </c>
      <c r="E778" s="79" t="str">
        <f>Delivery!AL147</f>
        <v>7.5</v>
      </c>
      <c r="F778" s="79" t="str">
        <f>+Delivery!AL148</f>
        <v/>
      </c>
    </row>
    <row r="779" spans="1:6">
      <c r="A779" t="s">
        <v>787</v>
      </c>
      <c r="B779" s="79" t="str">
        <f>Delivery!I150</f>
        <v>ReimaTec winter boots, Hankinen</v>
      </c>
      <c r="C779" s="79" t="str">
        <f>Delivery!H150</f>
        <v>3 Junior</v>
      </c>
      <c r="D779" s="79" t="str">
        <f>Delivery!J150</f>
        <v>5400031A</v>
      </c>
      <c r="E779" s="79" t="str">
        <f>Delivery!N149</f>
        <v>11</v>
      </c>
      <c r="F779" s="79">
        <f>+Delivery!N150</f>
        <v>0</v>
      </c>
    </row>
    <row r="780" spans="1:6">
      <c r="A780" t="s">
        <v>788</v>
      </c>
      <c r="B780" s="79" t="str">
        <f>Delivery!I150</f>
        <v>ReimaTec winter boots, Hankinen</v>
      </c>
      <c r="C780" s="79" t="str">
        <f>Delivery!H150</f>
        <v>3 Junior</v>
      </c>
      <c r="D780" s="79" t="str">
        <f>Delivery!J150</f>
        <v>5400031A</v>
      </c>
      <c r="E780" s="79" t="str">
        <f>Delivery!P149</f>
        <v>11.5</v>
      </c>
      <c r="F780" s="79">
        <f>+Delivery!P150</f>
        <v>0</v>
      </c>
    </row>
    <row r="781" spans="1:6">
      <c r="A781" t="s">
        <v>789</v>
      </c>
      <c r="B781" s="79" t="str">
        <f>Delivery!I150</f>
        <v>ReimaTec winter boots, Hankinen</v>
      </c>
      <c r="C781" s="79" t="str">
        <f>Delivery!H150</f>
        <v>3 Junior</v>
      </c>
      <c r="D781" s="79" t="str">
        <f>Delivery!J150</f>
        <v>5400031A</v>
      </c>
      <c r="E781" s="79" t="str">
        <f>Delivery!R149</f>
        <v>12/12.5</v>
      </c>
      <c r="F781" s="79">
        <f>+Delivery!R150</f>
        <v>0</v>
      </c>
    </row>
    <row r="782" spans="1:6">
      <c r="A782" t="s">
        <v>790</v>
      </c>
      <c r="B782" s="79" t="str">
        <f>Delivery!I150</f>
        <v>ReimaTec winter boots, Hankinen</v>
      </c>
      <c r="C782" s="79" t="str">
        <f>Delivery!H150</f>
        <v>3 Junior</v>
      </c>
      <c r="D782" s="79" t="str">
        <f>Delivery!J150</f>
        <v>5400031A</v>
      </c>
      <c r="E782" s="79" t="str">
        <f>Delivery!T149</f>
        <v>13/13.5</v>
      </c>
      <c r="F782" s="79">
        <f>+Delivery!T150</f>
        <v>0</v>
      </c>
    </row>
    <row r="783" spans="1:6">
      <c r="A783" t="s">
        <v>791</v>
      </c>
      <c r="B783" s="79" t="str">
        <f>Delivery!I150</f>
        <v>ReimaTec winter boots, Hankinen</v>
      </c>
      <c r="C783" s="79" t="str">
        <f>Delivery!H150</f>
        <v>3 Junior</v>
      </c>
      <c r="D783" s="79" t="str">
        <f>Delivery!J150</f>
        <v>5400031A</v>
      </c>
      <c r="E783" s="79" t="str">
        <f>Delivery!V149</f>
        <v>1</v>
      </c>
      <c r="F783" s="79">
        <f>+Delivery!V150</f>
        <v>0</v>
      </c>
    </row>
    <row r="784" spans="1:6">
      <c r="A784" t="s">
        <v>792</v>
      </c>
      <c r="B784" s="79" t="str">
        <f>Delivery!I150</f>
        <v>ReimaTec winter boots, Hankinen</v>
      </c>
      <c r="C784" s="79" t="str">
        <f>Delivery!H150</f>
        <v>3 Junior</v>
      </c>
      <c r="D784" s="79" t="str">
        <f>Delivery!J150</f>
        <v>5400031A</v>
      </c>
      <c r="E784" s="79" t="str">
        <f>Delivery!X149</f>
        <v>1.5/2</v>
      </c>
      <c r="F784" s="79">
        <f>+Delivery!X150</f>
        <v>0</v>
      </c>
    </row>
    <row r="785" spans="1:6">
      <c r="A785" t="s">
        <v>793</v>
      </c>
      <c r="B785" s="79" t="str">
        <f>Delivery!I150</f>
        <v>ReimaTec winter boots, Hankinen</v>
      </c>
      <c r="C785" s="79" t="str">
        <f>Delivery!H150</f>
        <v>3 Junior</v>
      </c>
      <c r="D785" s="79" t="str">
        <f>Delivery!J150</f>
        <v>5400031A</v>
      </c>
      <c r="E785" s="79" t="str">
        <f>Delivery!Z149</f>
        <v>2.5/3</v>
      </c>
      <c r="F785" s="79">
        <f>+Delivery!Z150</f>
        <v>0</v>
      </c>
    </row>
    <row r="786" spans="1:6">
      <c r="A786" t="s">
        <v>794</v>
      </c>
      <c r="B786" s="79" t="str">
        <f>Delivery!I150</f>
        <v>ReimaTec winter boots, Hankinen</v>
      </c>
      <c r="C786" s="79" t="str">
        <f>Delivery!H150</f>
        <v>3 Junior</v>
      </c>
      <c r="D786" s="79" t="str">
        <f>Delivery!J150</f>
        <v>5400031A</v>
      </c>
      <c r="E786" s="79" t="str">
        <f>Delivery!AB149</f>
        <v>3.5</v>
      </c>
      <c r="F786" s="79" t="str">
        <f>+Delivery!AB150</f>
        <v/>
      </c>
    </row>
    <row r="787" spans="1:6">
      <c r="A787" t="s">
        <v>795</v>
      </c>
      <c r="B787" s="79" t="str">
        <f>Delivery!I150</f>
        <v>ReimaTec winter boots, Hankinen</v>
      </c>
      <c r="C787" s="79" t="str">
        <f>Delivery!H150</f>
        <v>3 Junior</v>
      </c>
      <c r="D787" s="79" t="str">
        <f>Delivery!J150</f>
        <v>5400031A</v>
      </c>
      <c r="E787" s="79" t="str">
        <f>Delivery!AD149</f>
        <v>4/4.5</v>
      </c>
      <c r="F787" s="79">
        <f>+Delivery!AD150</f>
        <v>0</v>
      </c>
    </row>
    <row r="788" spans="1:6">
      <c r="A788" t="s">
        <v>796</v>
      </c>
      <c r="B788" s="79" t="str">
        <f>Delivery!I150</f>
        <v>ReimaTec winter boots, Hankinen</v>
      </c>
      <c r="C788" s="79" t="str">
        <f>Delivery!H150</f>
        <v>3 Junior</v>
      </c>
      <c r="D788" s="79" t="str">
        <f>Delivery!J150</f>
        <v>5400031A</v>
      </c>
      <c r="E788" s="79" t="str">
        <f>Delivery!AF149</f>
        <v>5/5.5</v>
      </c>
      <c r="F788" s="79">
        <f>+Delivery!AF150</f>
        <v>0</v>
      </c>
    </row>
    <row r="789" spans="1:6">
      <c r="A789" t="s">
        <v>797</v>
      </c>
      <c r="B789" s="79" t="str">
        <f>Delivery!I150</f>
        <v>ReimaTec winter boots, Hankinen</v>
      </c>
      <c r="C789" s="79" t="str">
        <f>Delivery!H150</f>
        <v>3 Junior</v>
      </c>
      <c r="D789" s="79" t="str">
        <f>Delivery!J150</f>
        <v>5400031A</v>
      </c>
      <c r="E789" s="79" t="str">
        <f>Delivery!AH149</f>
        <v>6/6.5</v>
      </c>
      <c r="F789" s="79">
        <f>+Delivery!AH150</f>
        <v>0</v>
      </c>
    </row>
    <row r="790" spans="1:6">
      <c r="A790" t="s">
        <v>798</v>
      </c>
      <c r="B790" s="79" t="str">
        <f>Delivery!I150</f>
        <v>ReimaTec winter boots, Hankinen</v>
      </c>
      <c r="C790" s="79" t="str">
        <f>Delivery!H150</f>
        <v>3 Junior</v>
      </c>
      <c r="D790" s="79" t="str">
        <f>Delivery!J150</f>
        <v>5400031A</v>
      </c>
      <c r="E790" s="79" t="str">
        <f>Delivery!AJ149</f>
        <v>7</v>
      </c>
      <c r="F790" s="79" t="str">
        <f>+Delivery!AJ150</f>
        <v/>
      </c>
    </row>
    <row r="791" spans="1:6">
      <c r="A791" t="s">
        <v>799</v>
      </c>
      <c r="B791" s="79" t="str">
        <f>Delivery!I150</f>
        <v>ReimaTec winter boots, Hankinen</v>
      </c>
      <c r="C791" s="79" t="str">
        <f>Delivery!H150</f>
        <v>3 Junior</v>
      </c>
      <c r="D791" s="79" t="str">
        <f>Delivery!J150</f>
        <v>5400031A</v>
      </c>
      <c r="E791" s="79" t="str">
        <f>Delivery!AL149</f>
        <v>7.5</v>
      </c>
      <c r="F791" s="79" t="str">
        <f>+Delivery!AL150</f>
        <v/>
      </c>
    </row>
    <row r="792" spans="1:6">
      <c r="A792" t="s">
        <v>800</v>
      </c>
      <c r="B792" s="79" t="str">
        <f>Delivery!I152</f>
        <v>ReimaTec winter boots, Hankinen</v>
      </c>
      <c r="C792" s="79" t="str">
        <f>Delivery!H152</f>
        <v>3 Junior</v>
      </c>
      <c r="D792" s="79" t="str">
        <f>Delivery!J152</f>
        <v>5400031A</v>
      </c>
      <c r="E792" s="79" t="str">
        <f>Delivery!N151</f>
        <v>11</v>
      </c>
      <c r="F792" s="79" t="str">
        <f>+Delivery!N152</f>
        <v/>
      </c>
    </row>
    <row r="793" spans="1:6">
      <c r="A793" t="s">
        <v>801</v>
      </c>
      <c r="B793" s="79" t="str">
        <f>Delivery!I152</f>
        <v>ReimaTec winter boots, Hankinen</v>
      </c>
      <c r="C793" s="79" t="str">
        <f>Delivery!H152</f>
        <v>3 Junior</v>
      </c>
      <c r="D793" s="79" t="str">
        <f>Delivery!J152</f>
        <v>5400031A</v>
      </c>
      <c r="E793" s="79" t="str">
        <f>Delivery!P151</f>
        <v>11.5</v>
      </c>
      <c r="F793" s="79" t="str">
        <f>+Delivery!P152</f>
        <v/>
      </c>
    </row>
    <row r="794" spans="1:6">
      <c r="A794" t="s">
        <v>802</v>
      </c>
      <c r="B794" s="79" t="str">
        <f>Delivery!I152</f>
        <v>ReimaTec winter boots, Hankinen</v>
      </c>
      <c r="C794" s="79" t="str">
        <f>Delivery!H152</f>
        <v>3 Junior</v>
      </c>
      <c r="D794" s="79" t="str">
        <f>Delivery!J152</f>
        <v>5400031A</v>
      </c>
      <c r="E794" s="79" t="str">
        <f>Delivery!R151</f>
        <v>12/12.5</v>
      </c>
      <c r="F794" s="79">
        <f>+Delivery!R152</f>
        <v>0</v>
      </c>
    </row>
    <row r="795" spans="1:6">
      <c r="A795" t="s">
        <v>803</v>
      </c>
      <c r="B795" s="79" t="str">
        <f>Delivery!I152</f>
        <v>ReimaTec winter boots, Hankinen</v>
      </c>
      <c r="C795" s="79" t="str">
        <f>Delivery!H152</f>
        <v>3 Junior</v>
      </c>
      <c r="D795" s="79" t="str">
        <f>Delivery!J152</f>
        <v>5400031A</v>
      </c>
      <c r="E795" s="79" t="str">
        <f>Delivery!T151</f>
        <v>13/13.5</v>
      </c>
      <c r="F795" s="79">
        <f>+Delivery!T152</f>
        <v>0</v>
      </c>
    </row>
    <row r="796" spans="1:6">
      <c r="A796" t="s">
        <v>804</v>
      </c>
      <c r="B796" s="79" t="str">
        <f>Delivery!I152</f>
        <v>ReimaTec winter boots, Hankinen</v>
      </c>
      <c r="C796" s="79" t="str">
        <f>Delivery!H152</f>
        <v>3 Junior</v>
      </c>
      <c r="D796" s="79" t="str">
        <f>Delivery!J152</f>
        <v>5400031A</v>
      </c>
      <c r="E796" s="79" t="str">
        <f>Delivery!V151</f>
        <v>1</v>
      </c>
      <c r="F796" s="79">
        <f>+Delivery!V152</f>
        <v>0</v>
      </c>
    </row>
    <row r="797" spans="1:6">
      <c r="A797" t="s">
        <v>805</v>
      </c>
      <c r="B797" s="79" t="str">
        <f>Delivery!I152</f>
        <v>ReimaTec winter boots, Hankinen</v>
      </c>
      <c r="C797" s="79" t="str">
        <f>Delivery!H152</f>
        <v>3 Junior</v>
      </c>
      <c r="D797" s="79" t="str">
        <f>Delivery!J152</f>
        <v>5400031A</v>
      </c>
      <c r="E797" s="79" t="str">
        <f>Delivery!X151</f>
        <v>1.5/2</v>
      </c>
      <c r="F797" s="79">
        <f>+Delivery!X152</f>
        <v>0</v>
      </c>
    </row>
    <row r="798" spans="1:6">
      <c r="A798" t="s">
        <v>806</v>
      </c>
      <c r="B798" s="79" t="str">
        <f>Delivery!I152</f>
        <v>ReimaTec winter boots, Hankinen</v>
      </c>
      <c r="C798" s="79" t="str">
        <f>Delivery!H152</f>
        <v>3 Junior</v>
      </c>
      <c r="D798" s="79" t="str">
        <f>Delivery!J152</f>
        <v>5400031A</v>
      </c>
      <c r="E798" s="79" t="str">
        <f>Delivery!Z151</f>
        <v>2.5/3</v>
      </c>
      <c r="F798" s="79" t="str">
        <f>+Delivery!Z152</f>
        <v/>
      </c>
    </row>
    <row r="799" spans="1:6">
      <c r="A799" t="s">
        <v>807</v>
      </c>
      <c r="B799" s="79" t="str">
        <f>Delivery!I152</f>
        <v>ReimaTec winter boots, Hankinen</v>
      </c>
      <c r="C799" s="79" t="str">
        <f>Delivery!H152</f>
        <v>3 Junior</v>
      </c>
      <c r="D799" s="79" t="str">
        <f>Delivery!J152</f>
        <v>5400031A</v>
      </c>
      <c r="E799" s="79" t="str">
        <f>Delivery!AB151</f>
        <v>3.5</v>
      </c>
      <c r="F799" s="79">
        <f>+Delivery!AB152</f>
        <v>0</v>
      </c>
    </row>
    <row r="800" spans="1:6">
      <c r="A800" t="s">
        <v>808</v>
      </c>
      <c r="B800" s="79" t="str">
        <f>Delivery!I152</f>
        <v>ReimaTec winter boots, Hankinen</v>
      </c>
      <c r="C800" s="79" t="str">
        <f>Delivery!H152</f>
        <v>3 Junior</v>
      </c>
      <c r="D800" s="79" t="str">
        <f>Delivery!J152</f>
        <v>5400031A</v>
      </c>
      <c r="E800" s="79" t="str">
        <f>Delivery!AD151</f>
        <v>4/4.5</v>
      </c>
      <c r="F800" s="79">
        <f>+Delivery!AD152</f>
        <v>0</v>
      </c>
    </row>
    <row r="801" spans="1:6">
      <c r="A801" t="s">
        <v>809</v>
      </c>
      <c r="B801" s="79" t="str">
        <f>Delivery!I152</f>
        <v>ReimaTec winter boots, Hankinen</v>
      </c>
      <c r="C801" s="79" t="str">
        <f>Delivery!H152</f>
        <v>3 Junior</v>
      </c>
      <c r="D801" s="79" t="str">
        <f>Delivery!J152</f>
        <v>5400031A</v>
      </c>
      <c r="E801" s="79" t="str">
        <f>Delivery!AF151</f>
        <v>5/5.5</v>
      </c>
      <c r="F801" s="79" t="str">
        <f>+Delivery!AF152</f>
        <v/>
      </c>
    </row>
    <row r="802" spans="1:6">
      <c r="A802" t="s">
        <v>810</v>
      </c>
      <c r="B802" s="79" t="str">
        <f>Delivery!I152</f>
        <v>ReimaTec winter boots, Hankinen</v>
      </c>
      <c r="C802" s="79" t="str">
        <f>Delivery!H152</f>
        <v>3 Junior</v>
      </c>
      <c r="D802" s="79" t="str">
        <f>Delivery!J152</f>
        <v>5400031A</v>
      </c>
      <c r="E802" s="79" t="str">
        <f>Delivery!AH151</f>
        <v>6/6.5</v>
      </c>
      <c r="F802" s="79">
        <f>+Delivery!AH152</f>
        <v>0</v>
      </c>
    </row>
    <row r="803" spans="1:6">
      <c r="A803" t="s">
        <v>811</v>
      </c>
      <c r="B803" s="79" t="str">
        <f>Delivery!I152</f>
        <v>ReimaTec winter boots, Hankinen</v>
      </c>
      <c r="C803" s="79" t="str">
        <f>Delivery!H152</f>
        <v>3 Junior</v>
      </c>
      <c r="D803" s="79" t="str">
        <f>Delivery!J152</f>
        <v>5400031A</v>
      </c>
      <c r="E803" s="79" t="str">
        <f>Delivery!AJ151</f>
        <v>7</v>
      </c>
      <c r="F803" s="79" t="str">
        <f>+Delivery!AJ152</f>
        <v/>
      </c>
    </row>
    <row r="804" spans="1:6">
      <c r="A804" t="s">
        <v>812</v>
      </c>
      <c r="B804" s="79" t="str">
        <f>Delivery!I152</f>
        <v>ReimaTec winter boots, Hankinen</v>
      </c>
      <c r="C804" s="79" t="str">
        <f>Delivery!H152</f>
        <v>3 Junior</v>
      </c>
      <c r="D804" s="79" t="str">
        <f>Delivery!J152</f>
        <v>5400031A</v>
      </c>
      <c r="E804" s="79" t="str">
        <f>Delivery!AL151</f>
        <v>7.5</v>
      </c>
      <c r="F804" s="79" t="str">
        <f>+Delivery!AL152</f>
        <v/>
      </c>
    </row>
    <row r="805" spans="1:6">
      <c r="A805" t="s">
        <v>813</v>
      </c>
      <c r="B805" s="79" t="str">
        <f>Delivery!I154</f>
        <v>ReimaTec winter boots, Laplander 2.0</v>
      </c>
      <c r="C805" s="79" t="str">
        <f>Delivery!H154</f>
        <v>3 Junior</v>
      </c>
      <c r="D805" s="79" t="str">
        <f>Delivery!J154</f>
        <v>5400125A</v>
      </c>
      <c r="E805" s="79" t="str">
        <f>Delivery!N153</f>
        <v>11</v>
      </c>
      <c r="F805" s="79">
        <f>+Delivery!N154</f>
        <v>0</v>
      </c>
    </row>
    <row r="806" spans="1:6">
      <c r="A806" t="s">
        <v>814</v>
      </c>
      <c r="B806" s="79" t="str">
        <f>Delivery!I154</f>
        <v>ReimaTec winter boots, Laplander 2.0</v>
      </c>
      <c r="C806" s="79" t="str">
        <f>Delivery!H154</f>
        <v>3 Junior</v>
      </c>
      <c r="D806" s="79" t="str">
        <f>Delivery!J154</f>
        <v>5400125A</v>
      </c>
      <c r="E806" s="79" t="str">
        <f>Delivery!P153</f>
        <v>11.5</v>
      </c>
      <c r="F806" s="79">
        <f>+Delivery!P154</f>
        <v>0</v>
      </c>
    </row>
    <row r="807" spans="1:6">
      <c r="A807" t="s">
        <v>815</v>
      </c>
      <c r="B807" s="79" t="str">
        <f>Delivery!I154</f>
        <v>ReimaTec winter boots, Laplander 2.0</v>
      </c>
      <c r="C807" s="79" t="str">
        <f>Delivery!H154</f>
        <v>3 Junior</v>
      </c>
      <c r="D807" s="79" t="str">
        <f>Delivery!J154</f>
        <v>5400125A</v>
      </c>
      <c r="E807" s="79" t="str">
        <f>Delivery!R153</f>
        <v>12/12.5</v>
      </c>
      <c r="F807" s="79">
        <f>+Delivery!R154</f>
        <v>0</v>
      </c>
    </row>
    <row r="808" spans="1:6">
      <c r="A808" t="s">
        <v>816</v>
      </c>
      <c r="B808" s="79" t="str">
        <f>Delivery!I154</f>
        <v>ReimaTec winter boots, Laplander 2.0</v>
      </c>
      <c r="C808" s="79" t="str">
        <f>Delivery!H154</f>
        <v>3 Junior</v>
      </c>
      <c r="D808" s="79" t="str">
        <f>Delivery!J154</f>
        <v>5400125A</v>
      </c>
      <c r="E808" s="79" t="str">
        <f>Delivery!T153</f>
        <v>13/13.5</v>
      </c>
      <c r="F808" s="79">
        <f>+Delivery!T154</f>
        <v>0</v>
      </c>
    </row>
    <row r="809" spans="1:6">
      <c r="A809" t="s">
        <v>817</v>
      </c>
      <c r="B809" s="79" t="str">
        <f>Delivery!I154</f>
        <v>ReimaTec winter boots, Laplander 2.0</v>
      </c>
      <c r="C809" s="79" t="str">
        <f>Delivery!H154</f>
        <v>3 Junior</v>
      </c>
      <c r="D809" s="79" t="str">
        <f>Delivery!J154</f>
        <v>5400125A</v>
      </c>
      <c r="E809" s="79" t="str">
        <f>Delivery!V153</f>
        <v>1</v>
      </c>
      <c r="F809" s="79">
        <f>+Delivery!V154</f>
        <v>0</v>
      </c>
    </row>
    <row r="810" spans="1:6">
      <c r="A810" t="s">
        <v>818</v>
      </c>
      <c r="B810" s="79" t="str">
        <f>Delivery!I154</f>
        <v>ReimaTec winter boots, Laplander 2.0</v>
      </c>
      <c r="C810" s="79" t="str">
        <f>Delivery!H154</f>
        <v>3 Junior</v>
      </c>
      <c r="D810" s="79" t="str">
        <f>Delivery!J154</f>
        <v>5400125A</v>
      </c>
      <c r="E810" s="79" t="str">
        <f>Delivery!X153</f>
        <v>1.5/2</v>
      </c>
      <c r="F810" s="79">
        <f>+Delivery!X154</f>
        <v>0</v>
      </c>
    </row>
    <row r="811" spans="1:6">
      <c r="A811" t="s">
        <v>819</v>
      </c>
      <c r="B811" s="79" t="str">
        <f>Delivery!I154</f>
        <v>ReimaTec winter boots, Laplander 2.0</v>
      </c>
      <c r="C811" s="79" t="str">
        <f>Delivery!H154</f>
        <v>3 Junior</v>
      </c>
      <c r="D811" s="79" t="str">
        <f>Delivery!J154</f>
        <v>5400125A</v>
      </c>
      <c r="E811" s="79" t="str">
        <f>Delivery!Z153</f>
        <v>2.5/3</v>
      </c>
      <c r="F811" s="79">
        <f>+Delivery!Z154</f>
        <v>0</v>
      </c>
    </row>
    <row r="812" spans="1:6">
      <c r="A812" t="s">
        <v>820</v>
      </c>
      <c r="B812" s="79" t="str">
        <f>Delivery!I154</f>
        <v>ReimaTec winter boots, Laplander 2.0</v>
      </c>
      <c r="C812" s="79" t="str">
        <f>Delivery!H154</f>
        <v>3 Junior</v>
      </c>
      <c r="D812" s="79" t="str">
        <f>Delivery!J154</f>
        <v>5400125A</v>
      </c>
      <c r="E812" s="79" t="str">
        <f>Delivery!AB153</f>
        <v>3.5</v>
      </c>
      <c r="F812" s="79">
        <f>+Delivery!AB154</f>
        <v>0</v>
      </c>
    </row>
    <row r="813" spans="1:6">
      <c r="A813" t="s">
        <v>821</v>
      </c>
      <c r="B813" s="79" t="str">
        <f>Delivery!I154</f>
        <v>ReimaTec winter boots, Laplander 2.0</v>
      </c>
      <c r="C813" s="79" t="str">
        <f>Delivery!H154</f>
        <v>3 Junior</v>
      </c>
      <c r="D813" s="79" t="str">
        <f>Delivery!J154</f>
        <v>5400125A</v>
      </c>
      <c r="E813" s="79" t="str">
        <f>Delivery!AD153</f>
        <v>4/4.5</v>
      </c>
      <c r="F813" s="79">
        <f>+Delivery!AD154</f>
        <v>0</v>
      </c>
    </row>
    <row r="814" spans="1:6">
      <c r="A814" t="s">
        <v>822</v>
      </c>
      <c r="B814" s="79" t="str">
        <f>Delivery!I154</f>
        <v>ReimaTec winter boots, Laplander 2.0</v>
      </c>
      <c r="C814" s="79" t="str">
        <f>Delivery!H154</f>
        <v>3 Junior</v>
      </c>
      <c r="D814" s="79" t="str">
        <f>Delivery!J154</f>
        <v>5400125A</v>
      </c>
      <c r="E814" s="79" t="str">
        <f>Delivery!AF153</f>
        <v>5/5.5</v>
      </c>
      <c r="F814" s="79">
        <f>+Delivery!AF154</f>
        <v>0</v>
      </c>
    </row>
    <row r="815" spans="1:6">
      <c r="A815" t="s">
        <v>823</v>
      </c>
      <c r="B815" s="79" t="str">
        <f>Delivery!I154</f>
        <v>ReimaTec winter boots, Laplander 2.0</v>
      </c>
      <c r="C815" s="79" t="str">
        <f>Delivery!H154</f>
        <v>3 Junior</v>
      </c>
      <c r="D815" s="79" t="str">
        <f>Delivery!J154</f>
        <v>5400125A</v>
      </c>
      <c r="E815" s="79" t="str">
        <f>Delivery!AH153</f>
        <v>6/6.5</v>
      </c>
      <c r="F815" s="79">
        <f>+Delivery!AH154</f>
        <v>0</v>
      </c>
    </row>
    <row r="816" spans="1:6">
      <c r="A816" t="s">
        <v>824</v>
      </c>
      <c r="B816" s="79" t="str">
        <f>Delivery!I154</f>
        <v>ReimaTec winter boots, Laplander 2.0</v>
      </c>
      <c r="C816" s="79" t="str">
        <f>Delivery!H154</f>
        <v>3 Junior</v>
      </c>
      <c r="D816" s="79" t="str">
        <f>Delivery!J154</f>
        <v>5400125A</v>
      </c>
      <c r="E816" s="79" t="str">
        <f>Delivery!AJ153</f>
        <v>7</v>
      </c>
      <c r="F816" s="79" t="str">
        <f>+Delivery!AJ154</f>
        <v/>
      </c>
    </row>
    <row r="817" spans="1:6">
      <c r="A817" t="s">
        <v>825</v>
      </c>
      <c r="B817" s="79" t="str">
        <f>Delivery!I154</f>
        <v>ReimaTec winter boots, Laplander 2.0</v>
      </c>
      <c r="C817" s="79" t="str">
        <f>Delivery!H154</f>
        <v>3 Junior</v>
      </c>
      <c r="D817" s="79" t="str">
        <f>Delivery!J154</f>
        <v>5400125A</v>
      </c>
      <c r="E817" s="79" t="str">
        <f>Delivery!AL153</f>
        <v>7.5</v>
      </c>
      <c r="F817" s="79" t="str">
        <f>+Delivery!AL154</f>
        <v/>
      </c>
    </row>
    <row r="818" spans="1:6">
      <c r="A818" t="s">
        <v>826</v>
      </c>
      <c r="B818" s="79" t="str">
        <f>Delivery!I156</f>
        <v>ReimaTec winter boots, Laplander 2.0</v>
      </c>
      <c r="C818" s="79" t="str">
        <f>Delivery!H156</f>
        <v>3 Junior</v>
      </c>
      <c r="D818" s="79" t="str">
        <f>Delivery!J156</f>
        <v>5400125A</v>
      </c>
      <c r="E818" s="79" t="str">
        <f>Delivery!N155</f>
        <v>11</v>
      </c>
      <c r="F818" s="79">
        <f>+Delivery!N156</f>
        <v>0</v>
      </c>
    </row>
    <row r="819" spans="1:6">
      <c r="A819" t="s">
        <v>827</v>
      </c>
      <c r="B819" s="79" t="str">
        <f>Delivery!I156</f>
        <v>ReimaTec winter boots, Laplander 2.0</v>
      </c>
      <c r="C819" s="79" t="str">
        <f>Delivery!H156</f>
        <v>3 Junior</v>
      </c>
      <c r="D819" s="79" t="str">
        <f>Delivery!J156</f>
        <v>5400125A</v>
      </c>
      <c r="E819" s="79" t="str">
        <f>Delivery!P155</f>
        <v>11.5</v>
      </c>
      <c r="F819" s="79">
        <f>+Delivery!P156</f>
        <v>0</v>
      </c>
    </row>
    <row r="820" spans="1:6">
      <c r="A820" t="s">
        <v>828</v>
      </c>
      <c r="B820" s="79" t="str">
        <f>Delivery!I156</f>
        <v>ReimaTec winter boots, Laplander 2.0</v>
      </c>
      <c r="C820" s="79" t="str">
        <f>Delivery!H156</f>
        <v>3 Junior</v>
      </c>
      <c r="D820" s="79" t="str">
        <f>Delivery!J156</f>
        <v>5400125A</v>
      </c>
      <c r="E820" s="79" t="str">
        <f>Delivery!R155</f>
        <v>12/12.5</v>
      </c>
      <c r="F820" s="79">
        <f>+Delivery!R156</f>
        <v>0</v>
      </c>
    </row>
    <row r="821" spans="1:6">
      <c r="A821" t="s">
        <v>829</v>
      </c>
      <c r="B821" s="79" t="str">
        <f>Delivery!I156</f>
        <v>ReimaTec winter boots, Laplander 2.0</v>
      </c>
      <c r="C821" s="79" t="str">
        <f>Delivery!H156</f>
        <v>3 Junior</v>
      </c>
      <c r="D821" s="79" t="str">
        <f>Delivery!J156</f>
        <v>5400125A</v>
      </c>
      <c r="E821" s="79" t="str">
        <f>Delivery!T155</f>
        <v>13/13.5</v>
      </c>
      <c r="F821" s="79">
        <f>+Delivery!T156</f>
        <v>0</v>
      </c>
    </row>
    <row r="822" spans="1:6">
      <c r="A822" t="s">
        <v>830</v>
      </c>
      <c r="B822" s="79" t="str">
        <f>Delivery!I156</f>
        <v>ReimaTec winter boots, Laplander 2.0</v>
      </c>
      <c r="C822" s="79" t="str">
        <f>Delivery!H156</f>
        <v>3 Junior</v>
      </c>
      <c r="D822" s="79" t="str">
        <f>Delivery!J156</f>
        <v>5400125A</v>
      </c>
      <c r="E822" s="79" t="str">
        <f>Delivery!V155</f>
        <v>1</v>
      </c>
      <c r="F822" s="79">
        <f>+Delivery!V156</f>
        <v>0</v>
      </c>
    </row>
    <row r="823" spans="1:6">
      <c r="A823" t="s">
        <v>831</v>
      </c>
      <c r="B823" s="79" t="str">
        <f>Delivery!I156</f>
        <v>ReimaTec winter boots, Laplander 2.0</v>
      </c>
      <c r="C823" s="79" t="str">
        <f>Delivery!H156</f>
        <v>3 Junior</v>
      </c>
      <c r="D823" s="79" t="str">
        <f>Delivery!J156</f>
        <v>5400125A</v>
      </c>
      <c r="E823" s="79" t="str">
        <f>Delivery!X155</f>
        <v>1.5/2</v>
      </c>
      <c r="F823" s="79">
        <f>+Delivery!X156</f>
        <v>0</v>
      </c>
    </row>
    <row r="824" spans="1:6">
      <c r="A824" t="s">
        <v>832</v>
      </c>
      <c r="B824" s="79" t="str">
        <f>Delivery!I156</f>
        <v>ReimaTec winter boots, Laplander 2.0</v>
      </c>
      <c r="C824" s="79" t="str">
        <f>Delivery!H156</f>
        <v>3 Junior</v>
      </c>
      <c r="D824" s="79" t="str">
        <f>Delivery!J156</f>
        <v>5400125A</v>
      </c>
      <c r="E824" s="79" t="str">
        <f>Delivery!Z155</f>
        <v>2.5/3</v>
      </c>
      <c r="F824" s="79">
        <f>+Delivery!Z156</f>
        <v>0</v>
      </c>
    </row>
    <row r="825" spans="1:6">
      <c r="A825" t="s">
        <v>833</v>
      </c>
      <c r="B825" s="79" t="str">
        <f>Delivery!I156</f>
        <v>ReimaTec winter boots, Laplander 2.0</v>
      </c>
      <c r="C825" s="79" t="str">
        <f>Delivery!H156</f>
        <v>3 Junior</v>
      </c>
      <c r="D825" s="79" t="str">
        <f>Delivery!J156</f>
        <v>5400125A</v>
      </c>
      <c r="E825" s="79" t="str">
        <f>Delivery!AB155</f>
        <v>3.5</v>
      </c>
      <c r="F825" s="79">
        <f>+Delivery!AB156</f>
        <v>0</v>
      </c>
    </row>
    <row r="826" spans="1:6">
      <c r="A826" t="s">
        <v>834</v>
      </c>
      <c r="B826" s="79" t="str">
        <f>Delivery!I156</f>
        <v>ReimaTec winter boots, Laplander 2.0</v>
      </c>
      <c r="C826" s="79" t="str">
        <f>Delivery!H156</f>
        <v>3 Junior</v>
      </c>
      <c r="D826" s="79" t="str">
        <f>Delivery!J156</f>
        <v>5400125A</v>
      </c>
      <c r="E826" s="79" t="str">
        <f>Delivery!AD155</f>
        <v>4/4.5</v>
      </c>
      <c r="F826" s="79">
        <f>+Delivery!AD156</f>
        <v>0</v>
      </c>
    </row>
    <row r="827" spans="1:6">
      <c r="A827" t="s">
        <v>835</v>
      </c>
      <c r="B827" s="79" t="str">
        <f>Delivery!I156</f>
        <v>ReimaTec winter boots, Laplander 2.0</v>
      </c>
      <c r="C827" s="79" t="str">
        <f>Delivery!H156</f>
        <v>3 Junior</v>
      </c>
      <c r="D827" s="79" t="str">
        <f>Delivery!J156</f>
        <v>5400125A</v>
      </c>
      <c r="E827" s="79" t="str">
        <f>Delivery!AF155</f>
        <v>5/5.5</v>
      </c>
      <c r="F827" s="79">
        <f>+Delivery!AF156</f>
        <v>0</v>
      </c>
    </row>
    <row r="828" spans="1:6">
      <c r="A828" t="s">
        <v>836</v>
      </c>
      <c r="B828" s="79" t="str">
        <f>Delivery!I156</f>
        <v>ReimaTec winter boots, Laplander 2.0</v>
      </c>
      <c r="C828" s="79" t="str">
        <f>Delivery!H156</f>
        <v>3 Junior</v>
      </c>
      <c r="D828" s="79" t="str">
        <f>Delivery!J156</f>
        <v>5400125A</v>
      </c>
      <c r="E828" s="79" t="str">
        <f>Delivery!AH155</f>
        <v>6/6.5</v>
      </c>
      <c r="F828" s="79">
        <f>+Delivery!AH156</f>
        <v>0</v>
      </c>
    </row>
    <row r="829" spans="1:6">
      <c r="A829" t="s">
        <v>837</v>
      </c>
      <c r="B829" s="79" t="str">
        <f>Delivery!I156</f>
        <v>ReimaTec winter boots, Laplander 2.0</v>
      </c>
      <c r="C829" s="79" t="str">
        <f>Delivery!H156</f>
        <v>3 Junior</v>
      </c>
      <c r="D829" s="79" t="str">
        <f>Delivery!J156</f>
        <v>5400125A</v>
      </c>
      <c r="E829" s="79" t="str">
        <f>Delivery!AJ155</f>
        <v>7</v>
      </c>
      <c r="F829" s="79" t="str">
        <f>+Delivery!AJ156</f>
        <v/>
      </c>
    </row>
    <row r="830" spans="1:6">
      <c r="A830" t="s">
        <v>838</v>
      </c>
      <c r="B830" s="79" t="str">
        <f>Delivery!I156</f>
        <v>ReimaTec winter boots, Laplander 2.0</v>
      </c>
      <c r="C830" s="79" t="str">
        <f>Delivery!H156</f>
        <v>3 Junior</v>
      </c>
      <c r="D830" s="79" t="str">
        <f>Delivery!J156</f>
        <v>5400125A</v>
      </c>
      <c r="E830" s="79" t="str">
        <f>Delivery!AL155</f>
        <v>7.5</v>
      </c>
      <c r="F830" s="79" t="str">
        <f>+Delivery!AL156</f>
        <v/>
      </c>
    </row>
    <row r="831" spans="1:6">
      <c r="A831" t="s">
        <v>839</v>
      </c>
      <c r="B831" s="79" t="str">
        <f>Delivery!I158</f>
        <v>ReimaTec winter boots, Laplander 2.0</v>
      </c>
      <c r="C831" s="79" t="str">
        <f>Delivery!H158</f>
        <v>3 Junior</v>
      </c>
      <c r="D831" s="79" t="str">
        <f>Delivery!J158</f>
        <v>5400125A</v>
      </c>
      <c r="E831" s="79" t="str">
        <f>Delivery!N157</f>
        <v>11</v>
      </c>
      <c r="F831" s="79">
        <f>+Delivery!N158</f>
        <v>0</v>
      </c>
    </row>
    <row r="832" spans="1:6">
      <c r="A832" t="s">
        <v>840</v>
      </c>
      <c r="B832" s="79" t="str">
        <f>Delivery!I158</f>
        <v>ReimaTec winter boots, Laplander 2.0</v>
      </c>
      <c r="C832" s="79" t="str">
        <f>Delivery!H158</f>
        <v>3 Junior</v>
      </c>
      <c r="D832" s="79" t="str">
        <f>Delivery!J158</f>
        <v>5400125A</v>
      </c>
      <c r="E832" s="79" t="str">
        <f>Delivery!P157</f>
        <v>11.5</v>
      </c>
      <c r="F832" s="79">
        <f>+Delivery!P158</f>
        <v>0</v>
      </c>
    </row>
    <row r="833" spans="1:6">
      <c r="A833" t="s">
        <v>841</v>
      </c>
      <c r="B833" s="79" t="str">
        <f>Delivery!I158</f>
        <v>ReimaTec winter boots, Laplander 2.0</v>
      </c>
      <c r="C833" s="79" t="str">
        <f>Delivery!H158</f>
        <v>3 Junior</v>
      </c>
      <c r="D833" s="79" t="str">
        <f>Delivery!J158</f>
        <v>5400125A</v>
      </c>
      <c r="E833" s="79" t="str">
        <f>Delivery!R157</f>
        <v>12/12.5</v>
      </c>
      <c r="F833" s="79">
        <f>+Delivery!R158</f>
        <v>0</v>
      </c>
    </row>
    <row r="834" spans="1:6">
      <c r="A834" t="s">
        <v>842</v>
      </c>
      <c r="B834" s="79" t="str">
        <f>Delivery!I158</f>
        <v>ReimaTec winter boots, Laplander 2.0</v>
      </c>
      <c r="C834" s="79" t="str">
        <f>Delivery!H158</f>
        <v>3 Junior</v>
      </c>
      <c r="D834" s="79" t="str">
        <f>Delivery!J158</f>
        <v>5400125A</v>
      </c>
      <c r="E834" s="79" t="str">
        <f>Delivery!T157</f>
        <v>13/13.5</v>
      </c>
      <c r="F834" s="79">
        <f>+Delivery!T158</f>
        <v>0</v>
      </c>
    </row>
    <row r="835" spans="1:6">
      <c r="A835" t="s">
        <v>843</v>
      </c>
      <c r="B835" s="79" t="str">
        <f>Delivery!I158</f>
        <v>ReimaTec winter boots, Laplander 2.0</v>
      </c>
      <c r="C835" s="79" t="str">
        <f>Delivery!H158</f>
        <v>3 Junior</v>
      </c>
      <c r="D835" s="79" t="str">
        <f>Delivery!J158</f>
        <v>5400125A</v>
      </c>
      <c r="E835" s="79" t="str">
        <f>Delivery!V157</f>
        <v>1</v>
      </c>
      <c r="F835" s="79">
        <f>+Delivery!V158</f>
        <v>0</v>
      </c>
    </row>
    <row r="836" spans="1:6">
      <c r="A836" t="s">
        <v>844</v>
      </c>
      <c r="B836" s="79" t="str">
        <f>Delivery!I158</f>
        <v>ReimaTec winter boots, Laplander 2.0</v>
      </c>
      <c r="C836" s="79" t="str">
        <f>Delivery!H158</f>
        <v>3 Junior</v>
      </c>
      <c r="D836" s="79" t="str">
        <f>Delivery!J158</f>
        <v>5400125A</v>
      </c>
      <c r="E836" s="79" t="str">
        <f>Delivery!X157</f>
        <v>1.5/2</v>
      </c>
      <c r="F836" s="79">
        <f>+Delivery!X158</f>
        <v>0</v>
      </c>
    </row>
    <row r="837" spans="1:6">
      <c r="A837" t="s">
        <v>845</v>
      </c>
      <c r="B837" s="79" t="str">
        <f>Delivery!I158</f>
        <v>ReimaTec winter boots, Laplander 2.0</v>
      </c>
      <c r="C837" s="79" t="str">
        <f>Delivery!H158</f>
        <v>3 Junior</v>
      </c>
      <c r="D837" s="79" t="str">
        <f>Delivery!J158</f>
        <v>5400125A</v>
      </c>
      <c r="E837" s="79" t="str">
        <f>Delivery!Z157</f>
        <v>2.5/3</v>
      </c>
      <c r="F837" s="79">
        <f>+Delivery!Z158</f>
        <v>0</v>
      </c>
    </row>
    <row r="838" spans="1:6">
      <c r="A838" t="s">
        <v>846</v>
      </c>
      <c r="B838" s="79" t="str">
        <f>Delivery!I158</f>
        <v>ReimaTec winter boots, Laplander 2.0</v>
      </c>
      <c r="C838" s="79" t="str">
        <f>Delivery!H158</f>
        <v>3 Junior</v>
      </c>
      <c r="D838" s="79" t="str">
        <f>Delivery!J158</f>
        <v>5400125A</v>
      </c>
      <c r="E838" s="79" t="str">
        <f>Delivery!AB157</f>
        <v>3.5</v>
      </c>
      <c r="F838" s="79">
        <f>+Delivery!AB158</f>
        <v>0</v>
      </c>
    </row>
    <row r="839" spans="1:6">
      <c r="A839" t="s">
        <v>847</v>
      </c>
      <c r="B839" s="79" t="str">
        <f>Delivery!I158</f>
        <v>ReimaTec winter boots, Laplander 2.0</v>
      </c>
      <c r="C839" s="79" t="str">
        <f>Delivery!H158</f>
        <v>3 Junior</v>
      </c>
      <c r="D839" s="79" t="str">
        <f>Delivery!J158</f>
        <v>5400125A</v>
      </c>
      <c r="E839" s="79" t="str">
        <f>Delivery!AD157</f>
        <v>4/4.5</v>
      </c>
      <c r="F839" s="79">
        <f>+Delivery!AD158</f>
        <v>0</v>
      </c>
    </row>
    <row r="840" spans="1:6">
      <c r="A840" t="s">
        <v>848</v>
      </c>
      <c r="B840" s="79" t="str">
        <f>Delivery!I158</f>
        <v>ReimaTec winter boots, Laplander 2.0</v>
      </c>
      <c r="C840" s="79" t="str">
        <f>Delivery!H158</f>
        <v>3 Junior</v>
      </c>
      <c r="D840" s="79" t="str">
        <f>Delivery!J158</f>
        <v>5400125A</v>
      </c>
      <c r="E840" s="79" t="str">
        <f>Delivery!AF157</f>
        <v>5/5.5</v>
      </c>
      <c r="F840" s="79">
        <f>+Delivery!AF158</f>
        <v>0</v>
      </c>
    </row>
    <row r="841" spans="1:6">
      <c r="A841" t="s">
        <v>849</v>
      </c>
      <c r="B841" s="79" t="str">
        <f>Delivery!I158</f>
        <v>ReimaTec winter boots, Laplander 2.0</v>
      </c>
      <c r="C841" s="79" t="str">
        <f>Delivery!H158</f>
        <v>3 Junior</v>
      </c>
      <c r="D841" s="79" t="str">
        <f>Delivery!J158</f>
        <v>5400125A</v>
      </c>
      <c r="E841" s="79" t="str">
        <f>Delivery!AH157</f>
        <v>6/6.5</v>
      </c>
      <c r="F841" s="79">
        <f>+Delivery!AH158</f>
        <v>0</v>
      </c>
    </row>
    <row r="842" spans="1:6">
      <c r="A842" t="s">
        <v>850</v>
      </c>
      <c r="B842" s="79" t="str">
        <f>Delivery!I158</f>
        <v>ReimaTec winter boots, Laplander 2.0</v>
      </c>
      <c r="C842" s="79" t="str">
        <f>Delivery!H158</f>
        <v>3 Junior</v>
      </c>
      <c r="D842" s="79" t="str">
        <f>Delivery!J158</f>
        <v>5400125A</v>
      </c>
      <c r="E842" s="79" t="str">
        <f>Delivery!AJ157</f>
        <v>7</v>
      </c>
      <c r="F842" s="79" t="str">
        <f>+Delivery!AJ158</f>
        <v/>
      </c>
    </row>
    <row r="843" spans="1:6">
      <c r="A843" t="s">
        <v>851</v>
      </c>
      <c r="B843" s="79" t="str">
        <f>Delivery!I158</f>
        <v>ReimaTec winter boots, Laplander 2.0</v>
      </c>
      <c r="C843" s="79" t="str">
        <f>Delivery!H158</f>
        <v>3 Junior</v>
      </c>
      <c r="D843" s="79" t="str">
        <f>Delivery!J158</f>
        <v>5400125A</v>
      </c>
      <c r="E843" s="79" t="str">
        <f>Delivery!AL157</f>
        <v>7.5</v>
      </c>
      <c r="F843" s="79" t="str">
        <f>+Delivery!AL158</f>
        <v/>
      </c>
    </row>
    <row r="844" spans="1:6">
      <c r="A844" t="s">
        <v>852</v>
      </c>
      <c r="B844" s="79" t="str">
        <f>Delivery!I160</f>
        <v>ReimaTec winter boots, Laplander 2.0</v>
      </c>
      <c r="C844" s="79" t="str">
        <f>Delivery!H160</f>
        <v>3 Junior</v>
      </c>
      <c r="D844" s="79" t="str">
        <f>Delivery!J160</f>
        <v>5400125A</v>
      </c>
      <c r="E844" s="79" t="str">
        <f>Delivery!N159</f>
        <v>11</v>
      </c>
      <c r="F844" s="79">
        <f>+Delivery!N160</f>
        <v>0</v>
      </c>
    </row>
    <row r="845" spans="1:6">
      <c r="A845" t="s">
        <v>853</v>
      </c>
      <c r="B845" s="79" t="str">
        <f>Delivery!I160</f>
        <v>ReimaTec winter boots, Laplander 2.0</v>
      </c>
      <c r="C845" s="79" t="str">
        <f>Delivery!H160</f>
        <v>3 Junior</v>
      </c>
      <c r="D845" s="79" t="str">
        <f>Delivery!J160</f>
        <v>5400125A</v>
      </c>
      <c r="E845" s="79" t="str">
        <f>Delivery!P159</f>
        <v>11.5</v>
      </c>
      <c r="F845" s="79">
        <f>+Delivery!P160</f>
        <v>0</v>
      </c>
    </row>
    <row r="846" spans="1:6">
      <c r="A846" t="s">
        <v>854</v>
      </c>
      <c r="B846" s="79" t="str">
        <f>Delivery!I160</f>
        <v>ReimaTec winter boots, Laplander 2.0</v>
      </c>
      <c r="C846" s="79" t="str">
        <f>Delivery!H160</f>
        <v>3 Junior</v>
      </c>
      <c r="D846" s="79" t="str">
        <f>Delivery!J160</f>
        <v>5400125A</v>
      </c>
      <c r="E846" s="79" t="str">
        <f>Delivery!R159</f>
        <v>12/12.5</v>
      </c>
      <c r="F846" s="79">
        <f>+Delivery!R160</f>
        <v>0</v>
      </c>
    </row>
    <row r="847" spans="1:6">
      <c r="A847" t="s">
        <v>855</v>
      </c>
      <c r="B847" s="79" t="str">
        <f>Delivery!I160</f>
        <v>ReimaTec winter boots, Laplander 2.0</v>
      </c>
      <c r="C847" s="79" t="str">
        <f>Delivery!H160</f>
        <v>3 Junior</v>
      </c>
      <c r="D847" s="79" t="str">
        <f>Delivery!J160</f>
        <v>5400125A</v>
      </c>
      <c r="E847" s="79" t="str">
        <f>Delivery!T159</f>
        <v>13/13.5</v>
      </c>
      <c r="F847" s="79">
        <f>+Delivery!T160</f>
        <v>0</v>
      </c>
    </row>
    <row r="848" spans="1:6">
      <c r="A848" t="s">
        <v>856</v>
      </c>
      <c r="B848" s="79" t="str">
        <f>Delivery!I160</f>
        <v>ReimaTec winter boots, Laplander 2.0</v>
      </c>
      <c r="C848" s="79" t="str">
        <f>Delivery!H160</f>
        <v>3 Junior</v>
      </c>
      <c r="D848" s="79" t="str">
        <f>Delivery!J160</f>
        <v>5400125A</v>
      </c>
      <c r="E848" s="79" t="str">
        <f>Delivery!V159</f>
        <v>1</v>
      </c>
      <c r="F848" s="79">
        <f>+Delivery!V160</f>
        <v>0</v>
      </c>
    </row>
    <row r="849" spans="1:6">
      <c r="A849" t="s">
        <v>857</v>
      </c>
      <c r="B849" s="79" t="str">
        <f>Delivery!I160</f>
        <v>ReimaTec winter boots, Laplander 2.0</v>
      </c>
      <c r="C849" s="79" t="str">
        <f>Delivery!H160</f>
        <v>3 Junior</v>
      </c>
      <c r="D849" s="79" t="str">
        <f>Delivery!J160</f>
        <v>5400125A</v>
      </c>
      <c r="E849" s="79" t="str">
        <f>Delivery!X159</f>
        <v>1.5/2</v>
      </c>
      <c r="F849" s="79">
        <f>+Delivery!X160</f>
        <v>0</v>
      </c>
    </row>
    <row r="850" spans="1:6">
      <c r="A850" t="s">
        <v>858</v>
      </c>
      <c r="B850" s="79" t="str">
        <f>Delivery!I160</f>
        <v>ReimaTec winter boots, Laplander 2.0</v>
      </c>
      <c r="C850" s="79" t="str">
        <f>Delivery!H160</f>
        <v>3 Junior</v>
      </c>
      <c r="D850" s="79" t="str">
        <f>Delivery!J160</f>
        <v>5400125A</v>
      </c>
      <c r="E850" s="79" t="str">
        <f>Delivery!Z159</f>
        <v>2.5/3</v>
      </c>
      <c r="F850" s="79">
        <f>+Delivery!Z160</f>
        <v>0</v>
      </c>
    </row>
    <row r="851" spans="1:6">
      <c r="A851" t="s">
        <v>859</v>
      </c>
      <c r="B851" s="79" t="str">
        <f>Delivery!I160</f>
        <v>ReimaTec winter boots, Laplander 2.0</v>
      </c>
      <c r="C851" s="79" t="str">
        <f>Delivery!H160</f>
        <v>3 Junior</v>
      </c>
      <c r="D851" s="79" t="str">
        <f>Delivery!J160</f>
        <v>5400125A</v>
      </c>
      <c r="E851" s="79" t="str">
        <f>Delivery!AB159</f>
        <v>3.5</v>
      </c>
      <c r="F851" s="79">
        <f>+Delivery!AB160</f>
        <v>0</v>
      </c>
    </row>
    <row r="852" spans="1:6">
      <c r="A852" t="s">
        <v>860</v>
      </c>
      <c r="B852" s="79" t="str">
        <f>Delivery!I160</f>
        <v>ReimaTec winter boots, Laplander 2.0</v>
      </c>
      <c r="C852" s="79" t="str">
        <f>Delivery!H160</f>
        <v>3 Junior</v>
      </c>
      <c r="D852" s="79" t="str">
        <f>Delivery!J160</f>
        <v>5400125A</v>
      </c>
      <c r="E852" s="79" t="str">
        <f>Delivery!AD159</f>
        <v>4/4.5</v>
      </c>
      <c r="F852" s="79">
        <f>+Delivery!AD160</f>
        <v>0</v>
      </c>
    </row>
    <row r="853" spans="1:6">
      <c r="A853" t="s">
        <v>861</v>
      </c>
      <c r="B853" s="79" t="str">
        <f>Delivery!I160</f>
        <v>ReimaTec winter boots, Laplander 2.0</v>
      </c>
      <c r="C853" s="79" t="str">
        <f>Delivery!H160</f>
        <v>3 Junior</v>
      </c>
      <c r="D853" s="79" t="str">
        <f>Delivery!J160</f>
        <v>5400125A</v>
      </c>
      <c r="E853" s="79" t="str">
        <f>Delivery!AF159</f>
        <v>5/5.5</v>
      </c>
      <c r="F853" s="79">
        <f>+Delivery!AF160</f>
        <v>0</v>
      </c>
    </row>
    <row r="854" spans="1:6">
      <c r="A854" t="s">
        <v>862</v>
      </c>
      <c r="B854" s="79" t="str">
        <f>Delivery!I160</f>
        <v>ReimaTec winter boots, Laplander 2.0</v>
      </c>
      <c r="C854" s="79" t="str">
        <f>Delivery!H160</f>
        <v>3 Junior</v>
      </c>
      <c r="D854" s="79" t="str">
        <f>Delivery!J160</f>
        <v>5400125A</v>
      </c>
      <c r="E854" s="79" t="str">
        <f>Delivery!AH159</f>
        <v>6/6.5</v>
      </c>
      <c r="F854" s="79">
        <f>+Delivery!AH160</f>
        <v>0</v>
      </c>
    </row>
    <row r="855" spans="1:6">
      <c r="A855" t="s">
        <v>863</v>
      </c>
      <c r="B855" s="79" t="str">
        <f>Delivery!I160</f>
        <v>ReimaTec winter boots, Laplander 2.0</v>
      </c>
      <c r="C855" s="79" t="str">
        <f>Delivery!H160</f>
        <v>3 Junior</v>
      </c>
      <c r="D855" s="79" t="str">
        <f>Delivery!J160</f>
        <v>5400125A</v>
      </c>
      <c r="E855" s="79" t="str">
        <f>Delivery!AJ159</f>
        <v>7</v>
      </c>
      <c r="F855" s="79" t="str">
        <f>+Delivery!AJ160</f>
        <v/>
      </c>
    </row>
    <row r="856" spans="1:6">
      <c r="A856" t="s">
        <v>864</v>
      </c>
      <c r="B856" s="79" t="str">
        <f>Delivery!I160</f>
        <v>ReimaTec winter boots, Laplander 2.0</v>
      </c>
      <c r="C856" s="79" t="str">
        <f>Delivery!H160</f>
        <v>3 Junior</v>
      </c>
      <c r="D856" s="79" t="str">
        <f>Delivery!J160</f>
        <v>5400125A</v>
      </c>
      <c r="E856" s="79" t="str">
        <f>Delivery!AL159</f>
        <v>7.5</v>
      </c>
      <c r="F856" s="79" t="str">
        <f>+Delivery!AL160</f>
        <v/>
      </c>
    </row>
    <row r="857" spans="1:6">
      <c r="A857" t="s">
        <v>865</v>
      </c>
      <c r="B857" s="79" t="str">
        <f>Delivery!I162</f>
        <v>ReimaTec winter boots, Pyrytys</v>
      </c>
      <c r="C857" s="79" t="str">
        <f>Delivery!H162</f>
        <v>2 Kids</v>
      </c>
      <c r="D857" s="79" t="str">
        <f>Delivery!J162</f>
        <v>5400030A</v>
      </c>
      <c r="E857" s="79" t="str">
        <f>Delivery!N161</f>
        <v>4.5/5</v>
      </c>
      <c r="F857" s="79">
        <f>+Delivery!N162</f>
        <v>0</v>
      </c>
    </row>
    <row r="858" spans="1:6">
      <c r="A858" t="s">
        <v>866</v>
      </c>
      <c r="B858" s="79" t="str">
        <f>Delivery!I162</f>
        <v>ReimaTec winter boots, Pyrytys</v>
      </c>
      <c r="C858" s="79" t="str">
        <f>Delivery!H162</f>
        <v>2 Kids</v>
      </c>
      <c r="D858" s="79" t="str">
        <f>Delivery!J162</f>
        <v>5400030A</v>
      </c>
      <c r="E858" s="79" t="str">
        <f>Delivery!P161</f>
        <v>5.5</v>
      </c>
      <c r="F858" s="79">
        <f>+Delivery!P162</f>
        <v>0</v>
      </c>
    </row>
    <row r="859" spans="1:6">
      <c r="A859" t="s">
        <v>867</v>
      </c>
      <c r="B859" s="79" t="str">
        <f>Delivery!I162</f>
        <v>ReimaTec winter boots, Pyrytys</v>
      </c>
      <c r="C859" s="79" t="str">
        <f>Delivery!H162</f>
        <v>2 Kids</v>
      </c>
      <c r="D859" s="79" t="str">
        <f>Delivery!J162</f>
        <v>5400030A</v>
      </c>
      <c r="E859" s="79" t="str">
        <f>Delivery!R161</f>
        <v>6/6.5</v>
      </c>
      <c r="F859" s="79">
        <f>+Delivery!R162</f>
        <v>0</v>
      </c>
    </row>
    <row r="860" spans="1:6">
      <c r="A860" t="s">
        <v>868</v>
      </c>
      <c r="B860" s="79" t="str">
        <f>Delivery!I162</f>
        <v>ReimaTec winter boots, Pyrytys</v>
      </c>
      <c r="C860" s="79" t="str">
        <f>Delivery!H162</f>
        <v>2 Kids</v>
      </c>
      <c r="D860" s="79" t="str">
        <f>Delivery!J162</f>
        <v>5400030A</v>
      </c>
      <c r="E860" s="79" t="str">
        <f>Delivery!T161</f>
        <v>7</v>
      </c>
      <c r="F860" s="79">
        <f>+Delivery!T162</f>
        <v>0</v>
      </c>
    </row>
    <row r="861" spans="1:6">
      <c r="A861" t="s">
        <v>869</v>
      </c>
      <c r="B861" s="79" t="str">
        <f>Delivery!I162</f>
        <v>ReimaTec winter boots, Pyrytys</v>
      </c>
      <c r="C861" s="79" t="str">
        <f>Delivery!H162</f>
        <v>2 Kids</v>
      </c>
      <c r="D861" s="79" t="str">
        <f>Delivery!J162</f>
        <v>5400030A</v>
      </c>
      <c r="E861" s="79" t="str">
        <f>Delivery!V161</f>
        <v>7.5/8</v>
      </c>
      <c r="F861" s="79">
        <f>+Delivery!V162</f>
        <v>0</v>
      </c>
    </row>
    <row r="862" spans="1:6">
      <c r="A862" t="s">
        <v>870</v>
      </c>
      <c r="B862" s="79" t="str">
        <f>Delivery!I162</f>
        <v>ReimaTec winter boots, Pyrytys</v>
      </c>
      <c r="C862" s="79" t="str">
        <f>Delivery!H162</f>
        <v>2 Kids</v>
      </c>
      <c r="D862" s="79" t="str">
        <f>Delivery!J162</f>
        <v>5400030A</v>
      </c>
      <c r="E862" s="79" t="str">
        <f>Delivery!X161</f>
        <v>8.5/9</v>
      </c>
      <c r="F862" s="79">
        <f>+Delivery!X162</f>
        <v>0</v>
      </c>
    </row>
    <row r="863" spans="1:6">
      <c r="A863" t="s">
        <v>871</v>
      </c>
      <c r="B863" s="79" t="str">
        <f>Delivery!I162</f>
        <v>ReimaTec winter boots, Pyrytys</v>
      </c>
      <c r="C863" s="79" t="str">
        <f>Delivery!H162</f>
        <v>2 Kids</v>
      </c>
      <c r="D863" s="79" t="str">
        <f>Delivery!J162</f>
        <v>5400030A</v>
      </c>
      <c r="E863" s="79" t="str">
        <f>Delivery!Z161</f>
        <v>9.5</v>
      </c>
      <c r="F863" s="79">
        <f>+Delivery!Z162</f>
        <v>0</v>
      </c>
    </row>
    <row r="864" spans="1:6">
      <c r="A864" t="s">
        <v>872</v>
      </c>
      <c r="B864" s="79" t="str">
        <f>Delivery!I162</f>
        <v>ReimaTec winter boots, Pyrytys</v>
      </c>
      <c r="C864" s="79" t="str">
        <f>Delivery!H162</f>
        <v>2 Kids</v>
      </c>
      <c r="D864" s="79" t="str">
        <f>Delivery!J162</f>
        <v>5400030A</v>
      </c>
      <c r="E864" s="79" t="str">
        <f>Delivery!AB161</f>
        <v>10/10.5</v>
      </c>
      <c r="F864" s="79">
        <f>+Delivery!AB162</f>
        <v>0</v>
      </c>
    </row>
    <row r="865" spans="1:6">
      <c r="A865" t="s">
        <v>873</v>
      </c>
      <c r="B865" s="79" t="str">
        <f>Delivery!I162</f>
        <v>ReimaTec winter boots, Pyrytys</v>
      </c>
      <c r="C865" s="79" t="str">
        <f>Delivery!H162</f>
        <v>2 Kids</v>
      </c>
      <c r="D865" s="79" t="str">
        <f>Delivery!J162</f>
        <v>5400030A</v>
      </c>
      <c r="E865" s="79" t="str">
        <f>Delivery!AD161</f>
        <v>11</v>
      </c>
      <c r="F865" s="79">
        <f>+Delivery!AD162</f>
        <v>0</v>
      </c>
    </row>
    <row r="866" spans="1:6">
      <c r="A866" t="s">
        <v>874</v>
      </c>
      <c r="B866" s="79" t="str">
        <f>Delivery!I162</f>
        <v>ReimaTec winter boots, Pyrytys</v>
      </c>
      <c r="C866" s="79" t="str">
        <f>Delivery!H162</f>
        <v>2 Kids</v>
      </c>
      <c r="D866" s="79" t="str">
        <f>Delivery!J162</f>
        <v>5400030A</v>
      </c>
      <c r="E866" s="79" t="str">
        <f>Delivery!AF161</f>
        <v>11.5</v>
      </c>
      <c r="F866" s="79">
        <f>+Delivery!AF162</f>
        <v>0</v>
      </c>
    </row>
    <row r="867" spans="1:6">
      <c r="A867" t="s">
        <v>875</v>
      </c>
      <c r="B867" s="79" t="str">
        <f>Delivery!I162</f>
        <v>ReimaTec winter boots, Pyrytys</v>
      </c>
      <c r="C867" s="79" t="str">
        <f>Delivery!H162</f>
        <v>2 Kids</v>
      </c>
      <c r="D867" s="79" t="str">
        <f>Delivery!J162</f>
        <v>5400030A</v>
      </c>
      <c r="E867" s="79" t="str">
        <f>Delivery!AH161</f>
        <v>12/12.5</v>
      </c>
      <c r="F867" s="79">
        <f>+Delivery!AH162</f>
        <v>0</v>
      </c>
    </row>
    <row r="868" spans="1:6">
      <c r="A868" t="s">
        <v>876</v>
      </c>
      <c r="B868" s="79" t="str">
        <f>Delivery!I162</f>
        <v>ReimaTec winter boots, Pyrytys</v>
      </c>
      <c r="C868" s="79" t="str">
        <f>Delivery!H162</f>
        <v>2 Kids</v>
      </c>
      <c r="D868" s="79" t="str">
        <f>Delivery!J162</f>
        <v>5400030A</v>
      </c>
      <c r="E868" s="79" t="str">
        <f>Delivery!AJ161</f>
        <v>13/13.5</v>
      </c>
      <c r="F868" s="79">
        <f>+Delivery!AJ162</f>
        <v>0</v>
      </c>
    </row>
    <row r="869" spans="1:6">
      <c r="A869" t="s">
        <v>877</v>
      </c>
      <c r="B869" s="79" t="str">
        <f>Delivery!I162</f>
        <v>ReimaTec winter boots, Pyrytys</v>
      </c>
      <c r="C869" s="79" t="str">
        <f>Delivery!H162</f>
        <v>2 Kids</v>
      </c>
      <c r="D869" s="79" t="str">
        <f>Delivery!J162</f>
        <v>5400030A</v>
      </c>
      <c r="E869" s="79" t="str">
        <f>Delivery!AL161</f>
        <v>1</v>
      </c>
      <c r="F869" s="79">
        <f>+Delivery!AL162</f>
        <v>0</v>
      </c>
    </row>
    <row r="870" spans="1:6">
      <c r="A870" t="s">
        <v>878</v>
      </c>
      <c r="B870" s="79" t="str">
        <f>Delivery!I162</f>
        <v>ReimaTec winter boots, Pyrytys</v>
      </c>
      <c r="C870" s="79" t="str">
        <f>Delivery!H162</f>
        <v>2 Kids</v>
      </c>
      <c r="D870" s="79" t="str">
        <f>Delivery!J162</f>
        <v>5400030A</v>
      </c>
      <c r="E870" s="79" t="str">
        <f>Delivery!AN161</f>
        <v>1.5/2</v>
      </c>
      <c r="F870" s="79" t="str">
        <f>+Delivery!AN162</f>
        <v/>
      </c>
    </row>
    <row r="871" spans="1:6">
      <c r="A871" t="s">
        <v>879</v>
      </c>
      <c r="B871" s="79" t="str">
        <f>Delivery!I162</f>
        <v>ReimaTec winter boots, Pyrytys</v>
      </c>
      <c r="C871" s="79" t="str">
        <f>Delivery!H162</f>
        <v>2 Kids</v>
      </c>
      <c r="D871" s="79" t="str">
        <f>Delivery!J162</f>
        <v>5400030A</v>
      </c>
      <c r="E871" s="79" t="str">
        <f>Delivery!AP161</f>
        <v>2.5/3</v>
      </c>
      <c r="F871" s="79" t="str">
        <f>+Delivery!AP162</f>
        <v/>
      </c>
    </row>
    <row r="872" spans="1:6">
      <c r="A872" t="s">
        <v>880</v>
      </c>
      <c r="B872" s="79" t="str">
        <f>Delivery!I162</f>
        <v>ReimaTec winter boots, Pyrytys</v>
      </c>
      <c r="C872" s="79" t="str">
        <f>Delivery!H162</f>
        <v>2 Kids</v>
      </c>
      <c r="D872" s="79" t="str">
        <f>Delivery!J162</f>
        <v>5400030A</v>
      </c>
      <c r="E872" s="79" t="str">
        <f>Delivery!AR161</f>
        <v>3.5</v>
      </c>
      <c r="F872" s="79" t="str">
        <f>+Delivery!AR162</f>
        <v/>
      </c>
    </row>
    <row r="873" spans="1:6">
      <c r="A873" t="s">
        <v>881</v>
      </c>
      <c r="B873" s="79" t="str">
        <f>Delivery!I164</f>
        <v>ReimaTec winter boots, Pyrytys</v>
      </c>
      <c r="C873" s="79" t="str">
        <f>Delivery!H164</f>
        <v>2 Kids</v>
      </c>
      <c r="D873" s="79" t="str">
        <f>Delivery!J164</f>
        <v>5400030A</v>
      </c>
      <c r="E873" s="79" t="str">
        <f>Delivery!N163</f>
        <v>4.5/5</v>
      </c>
      <c r="F873" s="79">
        <f>+Delivery!N164</f>
        <v>0</v>
      </c>
    </row>
    <row r="874" spans="1:6">
      <c r="A874" t="s">
        <v>882</v>
      </c>
      <c r="B874" s="79" t="str">
        <f>Delivery!I164</f>
        <v>ReimaTec winter boots, Pyrytys</v>
      </c>
      <c r="C874" s="79" t="str">
        <f>Delivery!H164</f>
        <v>2 Kids</v>
      </c>
      <c r="D874" s="79" t="str">
        <f>Delivery!J164</f>
        <v>5400030A</v>
      </c>
      <c r="E874" s="79" t="str">
        <f>Delivery!P163</f>
        <v>5.5</v>
      </c>
      <c r="F874" s="79">
        <f>+Delivery!P164</f>
        <v>0</v>
      </c>
    </row>
    <row r="875" spans="1:6">
      <c r="A875" t="s">
        <v>883</v>
      </c>
      <c r="B875" s="79" t="str">
        <f>Delivery!I164</f>
        <v>ReimaTec winter boots, Pyrytys</v>
      </c>
      <c r="C875" s="79" t="str">
        <f>Delivery!H164</f>
        <v>2 Kids</v>
      </c>
      <c r="D875" s="79" t="str">
        <f>Delivery!J164</f>
        <v>5400030A</v>
      </c>
      <c r="E875" s="79" t="str">
        <f>Delivery!R163</f>
        <v>6/6.5</v>
      </c>
      <c r="F875" s="79">
        <f>+Delivery!R164</f>
        <v>0</v>
      </c>
    </row>
    <row r="876" spans="1:6">
      <c r="A876" t="s">
        <v>884</v>
      </c>
      <c r="B876" s="79" t="str">
        <f>Delivery!I164</f>
        <v>ReimaTec winter boots, Pyrytys</v>
      </c>
      <c r="C876" s="79" t="str">
        <f>Delivery!H164</f>
        <v>2 Kids</v>
      </c>
      <c r="D876" s="79" t="str">
        <f>Delivery!J164</f>
        <v>5400030A</v>
      </c>
      <c r="E876" s="79" t="str">
        <f>Delivery!T163</f>
        <v>7</v>
      </c>
      <c r="F876" s="79">
        <f>+Delivery!T164</f>
        <v>0</v>
      </c>
    </row>
    <row r="877" spans="1:6">
      <c r="A877" t="s">
        <v>885</v>
      </c>
      <c r="B877" s="79" t="str">
        <f>Delivery!I164</f>
        <v>ReimaTec winter boots, Pyrytys</v>
      </c>
      <c r="C877" s="79" t="str">
        <f>Delivery!H164</f>
        <v>2 Kids</v>
      </c>
      <c r="D877" s="79" t="str">
        <f>Delivery!J164</f>
        <v>5400030A</v>
      </c>
      <c r="E877" s="79" t="str">
        <f>Delivery!V163</f>
        <v>7.5/8</v>
      </c>
      <c r="F877" s="79">
        <f>+Delivery!V164</f>
        <v>0</v>
      </c>
    </row>
    <row r="878" spans="1:6">
      <c r="A878" t="s">
        <v>886</v>
      </c>
      <c r="B878" s="79" t="str">
        <f>Delivery!I164</f>
        <v>ReimaTec winter boots, Pyrytys</v>
      </c>
      <c r="C878" s="79" t="str">
        <f>Delivery!H164</f>
        <v>2 Kids</v>
      </c>
      <c r="D878" s="79" t="str">
        <f>Delivery!J164</f>
        <v>5400030A</v>
      </c>
      <c r="E878" s="79" t="str">
        <f>Delivery!X163</f>
        <v>8.5/9</v>
      </c>
      <c r="F878" s="79">
        <f>+Delivery!X164</f>
        <v>0</v>
      </c>
    </row>
    <row r="879" spans="1:6">
      <c r="A879" t="s">
        <v>887</v>
      </c>
      <c r="B879" s="79" t="str">
        <f>Delivery!I164</f>
        <v>ReimaTec winter boots, Pyrytys</v>
      </c>
      <c r="C879" s="79" t="str">
        <f>Delivery!H164</f>
        <v>2 Kids</v>
      </c>
      <c r="D879" s="79" t="str">
        <f>Delivery!J164</f>
        <v>5400030A</v>
      </c>
      <c r="E879" s="79" t="str">
        <f>Delivery!Z163</f>
        <v>9.5</v>
      </c>
      <c r="F879" s="79">
        <f>+Delivery!Z164</f>
        <v>0</v>
      </c>
    </row>
    <row r="880" spans="1:6">
      <c r="A880" t="s">
        <v>888</v>
      </c>
      <c r="B880" s="79" t="str">
        <f>Delivery!I164</f>
        <v>ReimaTec winter boots, Pyrytys</v>
      </c>
      <c r="C880" s="79" t="str">
        <f>Delivery!H164</f>
        <v>2 Kids</v>
      </c>
      <c r="D880" s="79" t="str">
        <f>Delivery!J164</f>
        <v>5400030A</v>
      </c>
      <c r="E880" s="79" t="str">
        <f>Delivery!AB163</f>
        <v>10/10.5</v>
      </c>
      <c r="F880" s="79">
        <f>+Delivery!AB164</f>
        <v>0</v>
      </c>
    </row>
    <row r="881" spans="1:6">
      <c r="A881" t="s">
        <v>889</v>
      </c>
      <c r="B881" s="79" t="str">
        <f>Delivery!I164</f>
        <v>ReimaTec winter boots, Pyrytys</v>
      </c>
      <c r="C881" s="79" t="str">
        <f>Delivery!H164</f>
        <v>2 Kids</v>
      </c>
      <c r="D881" s="79" t="str">
        <f>Delivery!J164</f>
        <v>5400030A</v>
      </c>
      <c r="E881" s="79" t="str">
        <f>Delivery!AD163</f>
        <v>11</v>
      </c>
      <c r="F881" s="79">
        <f>+Delivery!AD164</f>
        <v>0</v>
      </c>
    </row>
    <row r="882" spans="1:6">
      <c r="A882" t="s">
        <v>890</v>
      </c>
      <c r="B882" s="79" t="str">
        <f>Delivery!I164</f>
        <v>ReimaTec winter boots, Pyrytys</v>
      </c>
      <c r="C882" s="79" t="str">
        <f>Delivery!H164</f>
        <v>2 Kids</v>
      </c>
      <c r="D882" s="79" t="str">
        <f>Delivery!J164</f>
        <v>5400030A</v>
      </c>
      <c r="E882" s="79" t="str">
        <f>Delivery!AF163</f>
        <v>11.5</v>
      </c>
      <c r="F882" s="79">
        <f>+Delivery!AF164</f>
        <v>0</v>
      </c>
    </row>
    <row r="883" spans="1:6">
      <c r="A883" t="s">
        <v>891</v>
      </c>
      <c r="B883" s="79" t="str">
        <f>Delivery!I164</f>
        <v>ReimaTec winter boots, Pyrytys</v>
      </c>
      <c r="C883" s="79" t="str">
        <f>Delivery!H164</f>
        <v>2 Kids</v>
      </c>
      <c r="D883" s="79" t="str">
        <f>Delivery!J164</f>
        <v>5400030A</v>
      </c>
      <c r="E883" s="79" t="str">
        <f>Delivery!AH163</f>
        <v>12/12.5</v>
      </c>
      <c r="F883" s="79">
        <f>+Delivery!AH164</f>
        <v>0</v>
      </c>
    </row>
    <row r="884" spans="1:6">
      <c r="A884" t="s">
        <v>892</v>
      </c>
      <c r="B884" s="79" t="str">
        <f>Delivery!I164</f>
        <v>ReimaTec winter boots, Pyrytys</v>
      </c>
      <c r="C884" s="79" t="str">
        <f>Delivery!H164</f>
        <v>2 Kids</v>
      </c>
      <c r="D884" s="79" t="str">
        <f>Delivery!J164</f>
        <v>5400030A</v>
      </c>
      <c r="E884" s="79" t="str">
        <f>Delivery!AJ163</f>
        <v>13/13.5</v>
      </c>
      <c r="F884" s="79">
        <f>+Delivery!AJ164</f>
        <v>0</v>
      </c>
    </row>
    <row r="885" spans="1:6">
      <c r="A885" t="s">
        <v>893</v>
      </c>
      <c r="B885" s="79" t="str">
        <f>Delivery!I164</f>
        <v>ReimaTec winter boots, Pyrytys</v>
      </c>
      <c r="C885" s="79" t="str">
        <f>Delivery!H164</f>
        <v>2 Kids</v>
      </c>
      <c r="D885" s="79" t="str">
        <f>Delivery!J164</f>
        <v>5400030A</v>
      </c>
      <c r="E885" s="79" t="str">
        <f>Delivery!AL163</f>
        <v>1</v>
      </c>
      <c r="F885" s="79">
        <f>+Delivery!AL164</f>
        <v>0</v>
      </c>
    </row>
    <row r="886" spans="1:6">
      <c r="A886" t="s">
        <v>894</v>
      </c>
      <c r="B886" s="79" t="str">
        <f>Delivery!I164</f>
        <v>ReimaTec winter boots, Pyrytys</v>
      </c>
      <c r="C886" s="79" t="str">
        <f>Delivery!H164</f>
        <v>2 Kids</v>
      </c>
      <c r="D886" s="79" t="str">
        <f>Delivery!J164</f>
        <v>5400030A</v>
      </c>
      <c r="E886" s="79" t="str">
        <f>Delivery!AN163</f>
        <v>1.5/2</v>
      </c>
      <c r="F886" s="79" t="str">
        <f>+Delivery!AN164</f>
        <v/>
      </c>
    </row>
    <row r="887" spans="1:6">
      <c r="A887" t="s">
        <v>895</v>
      </c>
      <c r="B887" s="79" t="str">
        <f>Delivery!I164</f>
        <v>ReimaTec winter boots, Pyrytys</v>
      </c>
      <c r="C887" s="79" t="str">
        <f>Delivery!H164</f>
        <v>2 Kids</v>
      </c>
      <c r="D887" s="79" t="str">
        <f>Delivery!J164</f>
        <v>5400030A</v>
      </c>
      <c r="E887" s="79" t="str">
        <f>Delivery!AP163</f>
        <v>2.5/3</v>
      </c>
      <c r="F887" s="79" t="str">
        <f>+Delivery!AP164</f>
        <v/>
      </c>
    </row>
    <row r="888" spans="1:6">
      <c r="A888" t="s">
        <v>896</v>
      </c>
      <c r="B888" s="79" t="str">
        <f>Delivery!I164</f>
        <v>ReimaTec winter boots, Pyrytys</v>
      </c>
      <c r="C888" s="79" t="str">
        <f>Delivery!H164</f>
        <v>2 Kids</v>
      </c>
      <c r="D888" s="79" t="str">
        <f>Delivery!J164</f>
        <v>5400030A</v>
      </c>
      <c r="E888" s="79" t="str">
        <f>Delivery!AR163</f>
        <v>3.5</v>
      </c>
      <c r="F888" s="79" t="str">
        <f>+Delivery!AR164</f>
        <v/>
      </c>
    </row>
    <row r="889" spans="1:6">
      <c r="A889" t="s">
        <v>897</v>
      </c>
      <c r="B889" s="79" t="str">
        <f>Delivery!I166</f>
        <v>ReimaTec winter boots, Pyrytys</v>
      </c>
      <c r="C889" s="79" t="str">
        <f>Delivery!H166</f>
        <v>2 Kids</v>
      </c>
      <c r="D889" s="79" t="str">
        <f>Delivery!J166</f>
        <v>5400030A</v>
      </c>
      <c r="E889" s="79" t="str">
        <f>Delivery!N165</f>
        <v>4.5/5</v>
      </c>
      <c r="F889" s="79">
        <f>+Delivery!N166</f>
        <v>0</v>
      </c>
    </row>
    <row r="890" spans="1:6">
      <c r="A890" t="s">
        <v>898</v>
      </c>
      <c r="B890" s="79" t="str">
        <f>Delivery!I166</f>
        <v>ReimaTec winter boots, Pyrytys</v>
      </c>
      <c r="C890" s="79" t="str">
        <f>Delivery!H166</f>
        <v>2 Kids</v>
      </c>
      <c r="D890" s="79" t="str">
        <f>Delivery!J166</f>
        <v>5400030A</v>
      </c>
      <c r="E890" s="79" t="str">
        <f>Delivery!P165</f>
        <v>5.5</v>
      </c>
      <c r="F890" s="79">
        <f>+Delivery!P166</f>
        <v>0</v>
      </c>
    </row>
    <row r="891" spans="1:6">
      <c r="A891" t="s">
        <v>899</v>
      </c>
      <c r="B891" s="79" t="str">
        <f>Delivery!I166</f>
        <v>ReimaTec winter boots, Pyrytys</v>
      </c>
      <c r="C891" s="79" t="str">
        <f>Delivery!H166</f>
        <v>2 Kids</v>
      </c>
      <c r="D891" s="79" t="str">
        <f>Delivery!J166</f>
        <v>5400030A</v>
      </c>
      <c r="E891" s="79" t="str">
        <f>Delivery!R165</f>
        <v>6/6.5</v>
      </c>
      <c r="F891" s="79">
        <f>+Delivery!R166</f>
        <v>0</v>
      </c>
    </row>
    <row r="892" spans="1:6">
      <c r="A892" t="s">
        <v>900</v>
      </c>
      <c r="B892" s="79" t="str">
        <f>Delivery!I166</f>
        <v>ReimaTec winter boots, Pyrytys</v>
      </c>
      <c r="C892" s="79" t="str">
        <f>Delivery!H166</f>
        <v>2 Kids</v>
      </c>
      <c r="D892" s="79" t="str">
        <f>Delivery!J166</f>
        <v>5400030A</v>
      </c>
      <c r="E892" s="79" t="str">
        <f>Delivery!T165</f>
        <v>7</v>
      </c>
      <c r="F892" s="79">
        <f>+Delivery!T166</f>
        <v>0</v>
      </c>
    </row>
    <row r="893" spans="1:6">
      <c r="A893" t="s">
        <v>901</v>
      </c>
      <c r="B893" s="79" t="str">
        <f>Delivery!I166</f>
        <v>ReimaTec winter boots, Pyrytys</v>
      </c>
      <c r="C893" s="79" t="str">
        <f>Delivery!H166</f>
        <v>2 Kids</v>
      </c>
      <c r="D893" s="79" t="str">
        <f>Delivery!J166</f>
        <v>5400030A</v>
      </c>
      <c r="E893" s="79" t="str">
        <f>Delivery!V165</f>
        <v>7.5/8</v>
      </c>
      <c r="F893" s="79">
        <f>+Delivery!V166</f>
        <v>0</v>
      </c>
    </row>
    <row r="894" spans="1:6">
      <c r="A894" t="s">
        <v>902</v>
      </c>
      <c r="B894" s="79" t="str">
        <f>Delivery!I166</f>
        <v>ReimaTec winter boots, Pyrytys</v>
      </c>
      <c r="C894" s="79" t="str">
        <f>Delivery!H166</f>
        <v>2 Kids</v>
      </c>
      <c r="D894" s="79" t="str">
        <f>Delivery!J166</f>
        <v>5400030A</v>
      </c>
      <c r="E894" s="79" t="str">
        <f>Delivery!X165</f>
        <v>8.5/9</v>
      </c>
      <c r="F894" s="79">
        <f>+Delivery!X166</f>
        <v>0</v>
      </c>
    </row>
    <row r="895" spans="1:6">
      <c r="A895" t="s">
        <v>903</v>
      </c>
      <c r="B895" s="79" t="str">
        <f>Delivery!I166</f>
        <v>ReimaTec winter boots, Pyrytys</v>
      </c>
      <c r="C895" s="79" t="str">
        <f>Delivery!H166</f>
        <v>2 Kids</v>
      </c>
      <c r="D895" s="79" t="str">
        <f>Delivery!J166</f>
        <v>5400030A</v>
      </c>
      <c r="E895" s="79" t="str">
        <f>Delivery!Z165</f>
        <v>9.5</v>
      </c>
      <c r="F895" s="79">
        <f>+Delivery!Z166</f>
        <v>0</v>
      </c>
    </row>
    <row r="896" spans="1:6">
      <c r="A896" t="s">
        <v>904</v>
      </c>
      <c r="B896" s="79" t="str">
        <f>Delivery!I166</f>
        <v>ReimaTec winter boots, Pyrytys</v>
      </c>
      <c r="C896" s="79" t="str">
        <f>Delivery!H166</f>
        <v>2 Kids</v>
      </c>
      <c r="D896" s="79" t="str">
        <f>Delivery!J166</f>
        <v>5400030A</v>
      </c>
      <c r="E896" s="79" t="str">
        <f>Delivery!AB165</f>
        <v>10/10.5</v>
      </c>
      <c r="F896" s="79">
        <f>+Delivery!AB166</f>
        <v>0</v>
      </c>
    </row>
    <row r="897" spans="1:6">
      <c r="A897" t="s">
        <v>905</v>
      </c>
      <c r="B897" s="79" t="str">
        <f>Delivery!I166</f>
        <v>ReimaTec winter boots, Pyrytys</v>
      </c>
      <c r="C897" s="79" t="str">
        <f>Delivery!H166</f>
        <v>2 Kids</v>
      </c>
      <c r="D897" s="79" t="str">
        <f>Delivery!J166</f>
        <v>5400030A</v>
      </c>
      <c r="E897" s="79" t="str">
        <f>Delivery!AD165</f>
        <v>11</v>
      </c>
      <c r="F897" s="79">
        <f>+Delivery!AD166</f>
        <v>0</v>
      </c>
    </row>
    <row r="898" spans="1:6">
      <c r="A898" t="s">
        <v>906</v>
      </c>
      <c r="B898" s="79" t="str">
        <f>Delivery!I166</f>
        <v>ReimaTec winter boots, Pyrytys</v>
      </c>
      <c r="C898" s="79" t="str">
        <f>Delivery!H166</f>
        <v>2 Kids</v>
      </c>
      <c r="D898" s="79" t="str">
        <f>Delivery!J166</f>
        <v>5400030A</v>
      </c>
      <c r="E898" s="79" t="str">
        <f>Delivery!AF165</f>
        <v>11.5</v>
      </c>
      <c r="F898" s="79">
        <f>+Delivery!AF166</f>
        <v>0</v>
      </c>
    </row>
    <row r="899" spans="1:6">
      <c r="A899" t="s">
        <v>907</v>
      </c>
      <c r="B899" s="79" t="str">
        <f>Delivery!I166</f>
        <v>ReimaTec winter boots, Pyrytys</v>
      </c>
      <c r="C899" s="79" t="str">
        <f>Delivery!H166</f>
        <v>2 Kids</v>
      </c>
      <c r="D899" s="79" t="str">
        <f>Delivery!J166</f>
        <v>5400030A</v>
      </c>
      <c r="E899" s="79" t="str">
        <f>Delivery!AH165</f>
        <v>12/12.5</v>
      </c>
      <c r="F899" s="79">
        <f>+Delivery!AH166</f>
        <v>0</v>
      </c>
    </row>
    <row r="900" spans="1:6">
      <c r="A900" t="s">
        <v>908</v>
      </c>
      <c r="B900" s="79" t="str">
        <f>Delivery!I166</f>
        <v>ReimaTec winter boots, Pyrytys</v>
      </c>
      <c r="C900" s="79" t="str">
        <f>Delivery!H166</f>
        <v>2 Kids</v>
      </c>
      <c r="D900" s="79" t="str">
        <f>Delivery!J166</f>
        <v>5400030A</v>
      </c>
      <c r="E900" s="79" t="str">
        <f>Delivery!AJ165</f>
        <v>13/13.5</v>
      </c>
      <c r="F900" s="79">
        <f>+Delivery!AJ166</f>
        <v>0</v>
      </c>
    </row>
    <row r="901" spans="1:6">
      <c r="A901" t="s">
        <v>909</v>
      </c>
      <c r="B901" s="79" t="str">
        <f>Delivery!I166</f>
        <v>ReimaTec winter boots, Pyrytys</v>
      </c>
      <c r="C901" s="79" t="str">
        <f>Delivery!H166</f>
        <v>2 Kids</v>
      </c>
      <c r="D901" s="79" t="str">
        <f>Delivery!J166</f>
        <v>5400030A</v>
      </c>
      <c r="E901" s="79" t="str">
        <f>Delivery!AL165</f>
        <v>1</v>
      </c>
      <c r="F901" s="79">
        <f>+Delivery!AL166</f>
        <v>0</v>
      </c>
    </row>
    <row r="902" spans="1:6">
      <c r="A902" t="s">
        <v>910</v>
      </c>
      <c r="B902" s="79" t="str">
        <f>Delivery!I166</f>
        <v>ReimaTec winter boots, Pyrytys</v>
      </c>
      <c r="C902" s="79" t="str">
        <f>Delivery!H166</f>
        <v>2 Kids</v>
      </c>
      <c r="D902" s="79" t="str">
        <f>Delivery!J166</f>
        <v>5400030A</v>
      </c>
      <c r="E902" s="79" t="str">
        <f>Delivery!AN165</f>
        <v>1.5/2</v>
      </c>
      <c r="F902" s="79" t="str">
        <f>+Delivery!AN166</f>
        <v/>
      </c>
    </row>
    <row r="903" spans="1:6">
      <c r="A903" t="s">
        <v>911</v>
      </c>
      <c r="B903" s="79" t="str">
        <f>Delivery!I166</f>
        <v>ReimaTec winter boots, Pyrytys</v>
      </c>
      <c r="C903" s="79" t="str">
        <f>Delivery!H166</f>
        <v>2 Kids</v>
      </c>
      <c r="D903" s="79" t="str">
        <f>Delivery!J166</f>
        <v>5400030A</v>
      </c>
      <c r="E903" s="79" t="str">
        <f>Delivery!AP165</f>
        <v>2.5/3</v>
      </c>
      <c r="F903" s="79" t="str">
        <f>+Delivery!AP166</f>
        <v/>
      </c>
    </row>
    <row r="904" spans="1:6">
      <c r="A904" t="s">
        <v>912</v>
      </c>
      <c r="B904" s="79" t="str">
        <f>Delivery!I166</f>
        <v>ReimaTec winter boots, Pyrytys</v>
      </c>
      <c r="C904" s="79" t="str">
        <f>Delivery!H166</f>
        <v>2 Kids</v>
      </c>
      <c r="D904" s="79" t="str">
        <f>Delivery!J166</f>
        <v>5400030A</v>
      </c>
      <c r="E904" s="79" t="str">
        <f>Delivery!AR165</f>
        <v>3.5</v>
      </c>
      <c r="F904" s="79" t="str">
        <f>+Delivery!AR166</f>
        <v/>
      </c>
    </row>
    <row r="905" spans="1:6">
      <c r="A905" t="s">
        <v>913</v>
      </c>
      <c r="B905" s="79" t="str">
        <f>Delivery!I168</f>
        <v>ReimaTec winter boots, Pyrytys</v>
      </c>
      <c r="C905" s="79" t="str">
        <f>Delivery!H168</f>
        <v>2 Kids</v>
      </c>
      <c r="D905" s="79" t="str">
        <f>Delivery!J168</f>
        <v>5400030A</v>
      </c>
      <c r="E905" s="79" t="str">
        <f>Delivery!N167</f>
        <v>4.5/5</v>
      </c>
      <c r="F905" s="79">
        <f>+Delivery!N168</f>
        <v>0</v>
      </c>
    </row>
    <row r="906" spans="1:6">
      <c r="A906" t="s">
        <v>914</v>
      </c>
      <c r="B906" s="79" t="str">
        <f>Delivery!I168</f>
        <v>ReimaTec winter boots, Pyrytys</v>
      </c>
      <c r="C906" s="79" t="str">
        <f>Delivery!H168</f>
        <v>2 Kids</v>
      </c>
      <c r="D906" s="79" t="str">
        <f>Delivery!J168</f>
        <v>5400030A</v>
      </c>
      <c r="E906" s="79" t="str">
        <f>Delivery!P167</f>
        <v>5.5</v>
      </c>
      <c r="F906" s="79">
        <f>+Delivery!P168</f>
        <v>0</v>
      </c>
    </row>
    <row r="907" spans="1:6">
      <c r="A907" t="s">
        <v>915</v>
      </c>
      <c r="B907" s="79" t="str">
        <f>Delivery!I168</f>
        <v>ReimaTec winter boots, Pyrytys</v>
      </c>
      <c r="C907" s="79" t="str">
        <f>Delivery!H168</f>
        <v>2 Kids</v>
      </c>
      <c r="D907" s="79" t="str">
        <f>Delivery!J168</f>
        <v>5400030A</v>
      </c>
      <c r="E907" s="79" t="str">
        <f>Delivery!R167</f>
        <v>6/6.5</v>
      </c>
      <c r="F907" s="79">
        <f>+Delivery!R168</f>
        <v>0</v>
      </c>
    </row>
    <row r="908" spans="1:6">
      <c r="A908" t="s">
        <v>916</v>
      </c>
      <c r="B908" s="79" t="str">
        <f>Delivery!I168</f>
        <v>ReimaTec winter boots, Pyrytys</v>
      </c>
      <c r="C908" s="79" t="str">
        <f>Delivery!H168</f>
        <v>2 Kids</v>
      </c>
      <c r="D908" s="79" t="str">
        <f>Delivery!J168</f>
        <v>5400030A</v>
      </c>
      <c r="E908" s="79" t="str">
        <f>Delivery!T167</f>
        <v>7</v>
      </c>
      <c r="F908" s="79">
        <f>+Delivery!T168</f>
        <v>0</v>
      </c>
    </row>
    <row r="909" spans="1:6">
      <c r="A909" t="s">
        <v>917</v>
      </c>
      <c r="B909" s="79" t="str">
        <f>Delivery!I168</f>
        <v>ReimaTec winter boots, Pyrytys</v>
      </c>
      <c r="C909" s="79" t="str">
        <f>Delivery!H168</f>
        <v>2 Kids</v>
      </c>
      <c r="D909" s="79" t="str">
        <f>Delivery!J168</f>
        <v>5400030A</v>
      </c>
      <c r="E909" s="79" t="str">
        <f>Delivery!V167</f>
        <v>7.5/8</v>
      </c>
      <c r="F909" s="79">
        <f>+Delivery!V168</f>
        <v>0</v>
      </c>
    </row>
    <row r="910" spans="1:6">
      <c r="A910" t="s">
        <v>918</v>
      </c>
      <c r="B910" s="79" t="str">
        <f>Delivery!I168</f>
        <v>ReimaTec winter boots, Pyrytys</v>
      </c>
      <c r="C910" s="79" t="str">
        <f>Delivery!H168</f>
        <v>2 Kids</v>
      </c>
      <c r="D910" s="79" t="str">
        <f>Delivery!J168</f>
        <v>5400030A</v>
      </c>
      <c r="E910" s="79" t="str">
        <f>Delivery!X167</f>
        <v>8.5/9</v>
      </c>
      <c r="F910" s="79">
        <f>+Delivery!X168</f>
        <v>0</v>
      </c>
    </row>
    <row r="911" spans="1:6">
      <c r="A911" t="s">
        <v>919</v>
      </c>
      <c r="B911" s="79" t="str">
        <f>Delivery!I168</f>
        <v>ReimaTec winter boots, Pyrytys</v>
      </c>
      <c r="C911" s="79" t="str">
        <f>Delivery!H168</f>
        <v>2 Kids</v>
      </c>
      <c r="D911" s="79" t="str">
        <f>Delivery!J168</f>
        <v>5400030A</v>
      </c>
      <c r="E911" s="79" t="str">
        <f>Delivery!Z167</f>
        <v>9.5</v>
      </c>
      <c r="F911" s="79">
        <f>+Delivery!Z168</f>
        <v>0</v>
      </c>
    </row>
    <row r="912" spans="1:6">
      <c r="A912" t="s">
        <v>920</v>
      </c>
      <c r="B912" s="79" t="str">
        <f>Delivery!I168</f>
        <v>ReimaTec winter boots, Pyrytys</v>
      </c>
      <c r="C912" s="79" t="str">
        <f>Delivery!H168</f>
        <v>2 Kids</v>
      </c>
      <c r="D912" s="79" t="str">
        <f>Delivery!J168</f>
        <v>5400030A</v>
      </c>
      <c r="E912" s="79" t="str">
        <f>Delivery!AB167</f>
        <v>10/10.5</v>
      </c>
      <c r="F912" s="79">
        <f>+Delivery!AB168</f>
        <v>0</v>
      </c>
    </row>
    <row r="913" spans="1:6">
      <c r="A913" t="s">
        <v>921</v>
      </c>
      <c r="B913" s="79" t="str">
        <f>Delivery!I168</f>
        <v>ReimaTec winter boots, Pyrytys</v>
      </c>
      <c r="C913" s="79" t="str">
        <f>Delivery!H168</f>
        <v>2 Kids</v>
      </c>
      <c r="D913" s="79" t="str">
        <f>Delivery!J168</f>
        <v>5400030A</v>
      </c>
      <c r="E913" s="79" t="str">
        <f>Delivery!AD167</f>
        <v>11</v>
      </c>
      <c r="F913" s="79">
        <f>+Delivery!AD168</f>
        <v>0</v>
      </c>
    </row>
    <row r="914" spans="1:6">
      <c r="A914" t="s">
        <v>922</v>
      </c>
      <c r="B914" s="79" t="str">
        <f>Delivery!I168</f>
        <v>ReimaTec winter boots, Pyrytys</v>
      </c>
      <c r="C914" s="79" t="str">
        <f>Delivery!H168</f>
        <v>2 Kids</v>
      </c>
      <c r="D914" s="79" t="str">
        <f>Delivery!J168</f>
        <v>5400030A</v>
      </c>
      <c r="E914" s="79" t="str">
        <f>Delivery!AF167</f>
        <v>11.5</v>
      </c>
      <c r="F914" s="79">
        <f>+Delivery!AF168</f>
        <v>0</v>
      </c>
    </row>
    <row r="915" spans="1:6">
      <c r="A915" t="s">
        <v>923</v>
      </c>
      <c r="B915" s="79" t="str">
        <f>Delivery!I168</f>
        <v>ReimaTec winter boots, Pyrytys</v>
      </c>
      <c r="C915" s="79" t="str">
        <f>Delivery!H168</f>
        <v>2 Kids</v>
      </c>
      <c r="D915" s="79" t="str">
        <f>Delivery!J168</f>
        <v>5400030A</v>
      </c>
      <c r="E915" s="79" t="str">
        <f>Delivery!AH167</f>
        <v>12/12.5</v>
      </c>
      <c r="F915" s="79">
        <f>+Delivery!AH168</f>
        <v>0</v>
      </c>
    </row>
    <row r="916" spans="1:6">
      <c r="A916" t="s">
        <v>924</v>
      </c>
      <c r="B916" s="79" t="str">
        <f>Delivery!I168</f>
        <v>ReimaTec winter boots, Pyrytys</v>
      </c>
      <c r="C916" s="79" t="str">
        <f>Delivery!H168</f>
        <v>2 Kids</v>
      </c>
      <c r="D916" s="79" t="str">
        <f>Delivery!J168</f>
        <v>5400030A</v>
      </c>
      <c r="E916" s="79" t="str">
        <f>Delivery!AJ167</f>
        <v>13/13.5</v>
      </c>
      <c r="F916" s="79">
        <f>+Delivery!AJ168</f>
        <v>0</v>
      </c>
    </row>
    <row r="917" spans="1:6">
      <c r="A917" t="s">
        <v>925</v>
      </c>
      <c r="B917" s="79" t="str">
        <f>Delivery!I168</f>
        <v>ReimaTec winter boots, Pyrytys</v>
      </c>
      <c r="C917" s="79" t="str">
        <f>Delivery!H168</f>
        <v>2 Kids</v>
      </c>
      <c r="D917" s="79" t="str">
        <f>Delivery!J168</f>
        <v>5400030A</v>
      </c>
      <c r="E917" s="79" t="str">
        <f>Delivery!AL167</f>
        <v>1</v>
      </c>
      <c r="F917" s="79">
        <f>+Delivery!AL168</f>
        <v>0</v>
      </c>
    </row>
    <row r="918" spans="1:6">
      <c r="A918" t="s">
        <v>926</v>
      </c>
      <c r="B918" s="79" t="str">
        <f>Delivery!I168</f>
        <v>ReimaTec winter boots, Pyrytys</v>
      </c>
      <c r="C918" s="79" t="str">
        <f>Delivery!H168</f>
        <v>2 Kids</v>
      </c>
      <c r="D918" s="79" t="str">
        <f>Delivery!J168</f>
        <v>5400030A</v>
      </c>
      <c r="E918" s="79" t="str">
        <f>Delivery!AN167</f>
        <v>1.5/2</v>
      </c>
      <c r="F918" s="79" t="str">
        <f>+Delivery!AN168</f>
        <v/>
      </c>
    </row>
    <row r="919" spans="1:6">
      <c r="A919" t="s">
        <v>927</v>
      </c>
      <c r="B919" s="79" t="str">
        <f>Delivery!I168</f>
        <v>ReimaTec winter boots, Pyrytys</v>
      </c>
      <c r="C919" s="79" t="str">
        <f>Delivery!H168</f>
        <v>2 Kids</v>
      </c>
      <c r="D919" s="79" t="str">
        <f>Delivery!J168</f>
        <v>5400030A</v>
      </c>
      <c r="E919" s="79" t="str">
        <f>Delivery!AP167</f>
        <v>2.5/3</v>
      </c>
      <c r="F919" s="79" t="str">
        <f>+Delivery!AP168</f>
        <v/>
      </c>
    </row>
    <row r="920" spans="1:6">
      <c r="A920" t="s">
        <v>928</v>
      </c>
      <c r="B920" s="79" t="str">
        <f>Delivery!I168</f>
        <v>ReimaTec winter boots, Pyrytys</v>
      </c>
      <c r="C920" s="79" t="str">
        <f>Delivery!H168</f>
        <v>2 Kids</v>
      </c>
      <c r="D920" s="79" t="str">
        <f>Delivery!J168</f>
        <v>5400030A</v>
      </c>
      <c r="E920" s="79" t="str">
        <f>Delivery!AR167</f>
        <v>3.5</v>
      </c>
      <c r="F920" s="79" t="str">
        <f>+Delivery!AR168</f>
        <v/>
      </c>
    </row>
    <row r="921" spans="1:6">
      <c r="A921" t="s">
        <v>929</v>
      </c>
      <c r="B921" s="79" t="str">
        <f>Delivery!I170</f>
        <v>ReimaTec winter boots, Quicker</v>
      </c>
      <c r="C921" s="79" t="str">
        <f>Delivery!H170</f>
        <v>3 Junior</v>
      </c>
      <c r="D921" s="79" t="str">
        <f>Delivery!J170</f>
        <v>5400025A</v>
      </c>
      <c r="E921" s="79" t="str">
        <f>Delivery!N169</f>
        <v>11</v>
      </c>
      <c r="F921" s="79">
        <f>+Delivery!N170</f>
        <v>0</v>
      </c>
    </row>
    <row r="922" spans="1:6">
      <c r="A922" t="s">
        <v>930</v>
      </c>
      <c r="B922" s="79" t="str">
        <f>Delivery!I170</f>
        <v>ReimaTec winter boots, Quicker</v>
      </c>
      <c r="C922" s="79" t="str">
        <f>Delivery!H170</f>
        <v>3 Junior</v>
      </c>
      <c r="D922" s="79" t="str">
        <f>Delivery!J170</f>
        <v>5400025A</v>
      </c>
      <c r="E922" s="79" t="str">
        <f>Delivery!P169</f>
        <v>11.5</v>
      </c>
      <c r="F922" s="79">
        <f>+Delivery!P170</f>
        <v>0</v>
      </c>
    </row>
    <row r="923" spans="1:6">
      <c r="A923" t="s">
        <v>931</v>
      </c>
      <c r="B923" s="79" t="str">
        <f>Delivery!I170</f>
        <v>ReimaTec winter boots, Quicker</v>
      </c>
      <c r="C923" s="79" t="str">
        <f>Delivery!H170</f>
        <v>3 Junior</v>
      </c>
      <c r="D923" s="79" t="str">
        <f>Delivery!J170</f>
        <v>5400025A</v>
      </c>
      <c r="E923" s="79" t="str">
        <f>Delivery!R169</f>
        <v>12/12.5</v>
      </c>
      <c r="F923" s="79">
        <f>+Delivery!R170</f>
        <v>0</v>
      </c>
    </row>
    <row r="924" spans="1:6">
      <c r="A924" t="s">
        <v>932</v>
      </c>
      <c r="B924" s="79" t="str">
        <f>Delivery!I170</f>
        <v>ReimaTec winter boots, Quicker</v>
      </c>
      <c r="C924" s="79" t="str">
        <f>Delivery!H170</f>
        <v>3 Junior</v>
      </c>
      <c r="D924" s="79" t="str">
        <f>Delivery!J170</f>
        <v>5400025A</v>
      </c>
      <c r="E924" s="79" t="str">
        <f>Delivery!T169</f>
        <v>13/13.5</v>
      </c>
      <c r="F924" s="79">
        <f>+Delivery!T170</f>
        <v>0</v>
      </c>
    </row>
    <row r="925" spans="1:6">
      <c r="A925" t="s">
        <v>933</v>
      </c>
      <c r="B925" s="79" t="str">
        <f>Delivery!I170</f>
        <v>ReimaTec winter boots, Quicker</v>
      </c>
      <c r="C925" s="79" t="str">
        <f>Delivery!H170</f>
        <v>3 Junior</v>
      </c>
      <c r="D925" s="79" t="str">
        <f>Delivery!J170</f>
        <v>5400025A</v>
      </c>
      <c r="E925" s="79" t="str">
        <f>Delivery!V169</f>
        <v>1</v>
      </c>
      <c r="F925" s="79">
        <f>+Delivery!V170</f>
        <v>0</v>
      </c>
    </row>
    <row r="926" spans="1:6">
      <c r="A926" t="s">
        <v>934</v>
      </c>
      <c r="B926" s="79" t="str">
        <f>Delivery!I170</f>
        <v>ReimaTec winter boots, Quicker</v>
      </c>
      <c r="C926" s="79" t="str">
        <f>Delivery!H170</f>
        <v>3 Junior</v>
      </c>
      <c r="D926" s="79" t="str">
        <f>Delivery!J170</f>
        <v>5400025A</v>
      </c>
      <c r="E926" s="79" t="str">
        <f>Delivery!X169</f>
        <v>1.5/2</v>
      </c>
      <c r="F926" s="79">
        <f>+Delivery!X170</f>
        <v>0</v>
      </c>
    </row>
    <row r="927" spans="1:6">
      <c r="A927" t="s">
        <v>935</v>
      </c>
      <c r="B927" s="79" t="str">
        <f>Delivery!I170</f>
        <v>ReimaTec winter boots, Quicker</v>
      </c>
      <c r="C927" s="79" t="str">
        <f>Delivery!H170</f>
        <v>3 Junior</v>
      </c>
      <c r="D927" s="79" t="str">
        <f>Delivery!J170</f>
        <v>5400025A</v>
      </c>
      <c r="E927" s="79" t="str">
        <f>Delivery!Z169</f>
        <v>2.5/3</v>
      </c>
      <c r="F927" s="79">
        <f>+Delivery!Z170</f>
        <v>0</v>
      </c>
    </row>
    <row r="928" spans="1:6">
      <c r="A928" t="s">
        <v>936</v>
      </c>
      <c r="B928" s="79" t="str">
        <f>Delivery!I170</f>
        <v>ReimaTec winter boots, Quicker</v>
      </c>
      <c r="C928" s="79" t="str">
        <f>Delivery!H170</f>
        <v>3 Junior</v>
      </c>
      <c r="D928" s="79" t="str">
        <f>Delivery!J170</f>
        <v>5400025A</v>
      </c>
      <c r="E928" s="79" t="str">
        <f>Delivery!AB169</f>
        <v>3.5</v>
      </c>
      <c r="F928" s="79">
        <f>+Delivery!AB170</f>
        <v>0</v>
      </c>
    </row>
    <row r="929" spans="1:6">
      <c r="A929" t="s">
        <v>937</v>
      </c>
      <c r="B929" s="79" t="str">
        <f>Delivery!I170</f>
        <v>ReimaTec winter boots, Quicker</v>
      </c>
      <c r="C929" s="79" t="str">
        <f>Delivery!H170</f>
        <v>3 Junior</v>
      </c>
      <c r="D929" s="79" t="str">
        <f>Delivery!J170</f>
        <v>5400025A</v>
      </c>
      <c r="E929" s="79" t="str">
        <f>Delivery!AD169</f>
        <v>4/4.5</v>
      </c>
      <c r="F929" s="79">
        <f>+Delivery!AD170</f>
        <v>0</v>
      </c>
    </row>
    <row r="930" spans="1:6">
      <c r="A930" t="s">
        <v>938</v>
      </c>
      <c r="B930" s="79" t="str">
        <f>Delivery!I170</f>
        <v>ReimaTec winter boots, Quicker</v>
      </c>
      <c r="C930" s="79" t="str">
        <f>Delivery!H170</f>
        <v>3 Junior</v>
      </c>
      <c r="D930" s="79" t="str">
        <f>Delivery!J170</f>
        <v>5400025A</v>
      </c>
      <c r="E930" s="79" t="str">
        <f>Delivery!AF169</f>
        <v>5/5.5</v>
      </c>
      <c r="F930" s="79">
        <f>+Delivery!AF170</f>
        <v>0</v>
      </c>
    </row>
    <row r="931" spans="1:6">
      <c r="A931" t="s">
        <v>939</v>
      </c>
      <c r="B931" s="79" t="str">
        <f>Delivery!I170</f>
        <v>ReimaTec winter boots, Quicker</v>
      </c>
      <c r="C931" s="79" t="str">
        <f>Delivery!H170</f>
        <v>3 Junior</v>
      </c>
      <c r="D931" s="79" t="str">
        <f>Delivery!J170</f>
        <v>5400025A</v>
      </c>
      <c r="E931" s="79" t="str">
        <f>Delivery!AH169</f>
        <v>6/6.5</v>
      </c>
      <c r="F931" s="79">
        <f>+Delivery!AH170</f>
        <v>0</v>
      </c>
    </row>
    <row r="932" spans="1:6">
      <c r="A932" t="s">
        <v>940</v>
      </c>
      <c r="B932" s="79" t="str">
        <f>Delivery!I172</f>
        <v>ReimaTec winter boots, Samojedi</v>
      </c>
      <c r="C932" s="79" t="str">
        <f>Delivery!H172</f>
        <v>3 Junior</v>
      </c>
      <c r="D932" s="79" t="str">
        <f>Delivery!J172</f>
        <v>5400034A</v>
      </c>
      <c r="E932" s="79" t="str">
        <f>Delivery!N171</f>
        <v>11</v>
      </c>
      <c r="F932" s="79">
        <f>+Delivery!N172</f>
        <v>0</v>
      </c>
    </row>
    <row r="933" spans="1:6">
      <c r="A933" t="s">
        <v>941</v>
      </c>
      <c r="B933" s="79" t="str">
        <f>Delivery!I172</f>
        <v>ReimaTec winter boots, Samojedi</v>
      </c>
      <c r="C933" s="79" t="str">
        <f>Delivery!H172</f>
        <v>3 Junior</v>
      </c>
      <c r="D933" s="79" t="str">
        <f>Delivery!J172</f>
        <v>5400034A</v>
      </c>
      <c r="E933" s="79" t="str">
        <f>Delivery!P171</f>
        <v>11.5</v>
      </c>
      <c r="F933" s="79">
        <f>+Delivery!P172</f>
        <v>0</v>
      </c>
    </row>
    <row r="934" spans="1:6">
      <c r="A934" t="s">
        <v>942</v>
      </c>
      <c r="B934" s="79" t="str">
        <f>Delivery!I172</f>
        <v>ReimaTec winter boots, Samojedi</v>
      </c>
      <c r="C934" s="79" t="str">
        <f>Delivery!H172</f>
        <v>3 Junior</v>
      </c>
      <c r="D934" s="79" t="str">
        <f>Delivery!J172</f>
        <v>5400034A</v>
      </c>
      <c r="E934" s="79" t="str">
        <f>Delivery!R171</f>
        <v>12/12.5</v>
      </c>
      <c r="F934" s="79">
        <f>+Delivery!R172</f>
        <v>0</v>
      </c>
    </row>
    <row r="935" spans="1:6">
      <c r="A935" t="s">
        <v>943</v>
      </c>
      <c r="B935" s="79" t="str">
        <f>Delivery!I172</f>
        <v>ReimaTec winter boots, Samojedi</v>
      </c>
      <c r="C935" s="79" t="str">
        <f>Delivery!H172</f>
        <v>3 Junior</v>
      </c>
      <c r="D935" s="79" t="str">
        <f>Delivery!J172</f>
        <v>5400034A</v>
      </c>
      <c r="E935" s="79" t="str">
        <f>Delivery!T171</f>
        <v>13/13.5</v>
      </c>
      <c r="F935" s="79">
        <f>+Delivery!T172</f>
        <v>0</v>
      </c>
    </row>
    <row r="936" spans="1:6">
      <c r="A936" t="s">
        <v>944</v>
      </c>
      <c r="B936" s="79" t="str">
        <f>Delivery!I172</f>
        <v>ReimaTec winter boots, Samojedi</v>
      </c>
      <c r="C936" s="79" t="str">
        <f>Delivery!H172</f>
        <v>3 Junior</v>
      </c>
      <c r="D936" s="79" t="str">
        <f>Delivery!J172</f>
        <v>5400034A</v>
      </c>
      <c r="E936" s="79" t="str">
        <f>Delivery!V171</f>
        <v>1</v>
      </c>
      <c r="F936" s="79">
        <f>+Delivery!V172</f>
        <v>0</v>
      </c>
    </row>
    <row r="937" spans="1:6">
      <c r="A937" t="s">
        <v>945</v>
      </c>
      <c r="B937" s="79" t="str">
        <f>Delivery!I172</f>
        <v>ReimaTec winter boots, Samojedi</v>
      </c>
      <c r="C937" s="79" t="str">
        <f>Delivery!H172</f>
        <v>3 Junior</v>
      </c>
      <c r="D937" s="79" t="str">
        <f>Delivery!J172</f>
        <v>5400034A</v>
      </c>
      <c r="E937" s="79" t="str">
        <f>Delivery!X171</f>
        <v>1.5/2</v>
      </c>
      <c r="F937" s="79" t="str">
        <f>+Delivery!X172</f>
        <v/>
      </c>
    </row>
    <row r="938" spans="1:6">
      <c r="A938" t="s">
        <v>946</v>
      </c>
      <c r="B938" s="79" t="str">
        <f>Delivery!I172</f>
        <v>ReimaTec winter boots, Samojedi</v>
      </c>
      <c r="C938" s="79" t="str">
        <f>Delivery!H172</f>
        <v>3 Junior</v>
      </c>
      <c r="D938" s="79" t="str">
        <f>Delivery!J172</f>
        <v>5400034A</v>
      </c>
      <c r="E938" s="79" t="str">
        <f>Delivery!Z171</f>
        <v>2.5/3</v>
      </c>
      <c r="F938" s="79">
        <f>+Delivery!Z172</f>
        <v>0</v>
      </c>
    </row>
    <row r="939" spans="1:6">
      <c r="A939" t="s">
        <v>947</v>
      </c>
      <c r="B939" s="79" t="str">
        <f>Delivery!I172</f>
        <v>ReimaTec winter boots, Samojedi</v>
      </c>
      <c r="C939" s="79" t="str">
        <f>Delivery!H172</f>
        <v>3 Junior</v>
      </c>
      <c r="D939" s="79" t="str">
        <f>Delivery!J172</f>
        <v>5400034A</v>
      </c>
      <c r="E939" s="79" t="str">
        <f>Delivery!AB171</f>
        <v>3.5</v>
      </c>
      <c r="F939" s="79">
        <f>+Delivery!AB172</f>
        <v>0</v>
      </c>
    </row>
    <row r="940" spans="1:6">
      <c r="A940" t="s">
        <v>948</v>
      </c>
      <c r="B940" s="79" t="str">
        <f>Delivery!I172</f>
        <v>ReimaTec winter boots, Samojedi</v>
      </c>
      <c r="C940" s="79" t="str">
        <f>Delivery!H172</f>
        <v>3 Junior</v>
      </c>
      <c r="D940" s="79" t="str">
        <f>Delivery!J172</f>
        <v>5400034A</v>
      </c>
      <c r="E940" s="79" t="str">
        <f>Delivery!AD171</f>
        <v>4/4.5</v>
      </c>
      <c r="F940" s="79" t="str">
        <f>+Delivery!AD172</f>
        <v/>
      </c>
    </row>
    <row r="941" spans="1:6">
      <c r="A941" t="s">
        <v>949</v>
      </c>
      <c r="B941" s="79" t="str">
        <f>Delivery!I172</f>
        <v>ReimaTec winter boots, Samojedi</v>
      </c>
      <c r="C941" s="79" t="str">
        <f>Delivery!H172</f>
        <v>3 Junior</v>
      </c>
      <c r="D941" s="79" t="str">
        <f>Delivery!J172</f>
        <v>5400034A</v>
      </c>
      <c r="E941" s="79" t="str">
        <f>Delivery!AF171</f>
        <v>5/5.5</v>
      </c>
      <c r="F941" s="79" t="str">
        <f>+Delivery!AF172</f>
        <v/>
      </c>
    </row>
    <row r="942" spans="1:6">
      <c r="A942" t="s">
        <v>950</v>
      </c>
      <c r="B942" s="79" t="str">
        <f>Delivery!I172</f>
        <v>ReimaTec winter boots, Samojedi</v>
      </c>
      <c r="C942" s="79" t="str">
        <f>Delivery!H172</f>
        <v>3 Junior</v>
      </c>
      <c r="D942" s="79" t="str">
        <f>Delivery!J172</f>
        <v>5400034A</v>
      </c>
      <c r="E942" s="79" t="str">
        <f>Delivery!AH171</f>
        <v>6/6.5</v>
      </c>
      <c r="F942" s="79" t="str">
        <f>+Delivery!AH172</f>
        <v/>
      </c>
    </row>
    <row r="943" spans="1:6">
      <c r="A943" t="s">
        <v>951</v>
      </c>
      <c r="B943" s="79" t="str">
        <f>Delivery!I174</f>
        <v>ReimaTec winter boots, Samooja</v>
      </c>
      <c r="C943" s="79" t="str">
        <f>Delivery!H174</f>
        <v>1 Toddler</v>
      </c>
      <c r="D943" s="79" t="str">
        <f>Delivery!J174</f>
        <v>5400035A</v>
      </c>
      <c r="E943" s="79" t="str">
        <f>Delivery!N173</f>
        <v>6/6.5</v>
      </c>
      <c r="F943" s="79">
        <f>+Delivery!N174</f>
        <v>0</v>
      </c>
    </row>
    <row r="944" spans="1:6">
      <c r="A944" t="s">
        <v>952</v>
      </c>
      <c r="B944" s="79" t="str">
        <f>Delivery!I174</f>
        <v>ReimaTec winter boots, Samooja</v>
      </c>
      <c r="C944" s="79" t="str">
        <f>Delivery!H174</f>
        <v>1 Toddler</v>
      </c>
      <c r="D944" s="79" t="str">
        <f>Delivery!J174</f>
        <v>5400035A</v>
      </c>
      <c r="E944" s="79" t="str">
        <f>Delivery!P173</f>
        <v>7</v>
      </c>
      <c r="F944" s="79">
        <f>+Delivery!P174</f>
        <v>0</v>
      </c>
    </row>
    <row r="945" spans="1:6">
      <c r="A945" t="s">
        <v>953</v>
      </c>
      <c r="B945" s="79" t="str">
        <f>Delivery!I174</f>
        <v>ReimaTec winter boots, Samooja</v>
      </c>
      <c r="C945" s="79" t="str">
        <f>Delivery!H174</f>
        <v>1 Toddler</v>
      </c>
      <c r="D945" s="79" t="str">
        <f>Delivery!J174</f>
        <v>5400035A</v>
      </c>
      <c r="E945" s="79" t="str">
        <f>Delivery!R173</f>
        <v>7.5/8</v>
      </c>
      <c r="F945" s="79">
        <f>+Delivery!R174</f>
        <v>0</v>
      </c>
    </row>
    <row r="946" spans="1:6">
      <c r="A946" t="s">
        <v>954</v>
      </c>
      <c r="B946" s="79" t="str">
        <f>Delivery!I174</f>
        <v>ReimaTec winter boots, Samooja</v>
      </c>
      <c r="C946" s="79" t="str">
        <f>Delivery!H174</f>
        <v>1 Toddler</v>
      </c>
      <c r="D946" s="79" t="str">
        <f>Delivery!J174</f>
        <v>5400035A</v>
      </c>
      <c r="E946" s="79" t="str">
        <f>Delivery!T173</f>
        <v>8.5/9</v>
      </c>
      <c r="F946" s="79">
        <f>+Delivery!T174</f>
        <v>0</v>
      </c>
    </row>
    <row r="947" spans="1:6">
      <c r="A947" t="s">
        <v>955</v>
      </c>
      <c r="B947" s="79" t="str">
        <f>Delivery!I174</f>
        <v>ReimaTec winter boots, Samooja</v>
      </c>
      <c r="C947" s="79" t="str">
        <f>Delivery!H174</f>
        <v>1 Toddler</v>
      </c>
      <c r="D947" s="79" t="str">
        <f>Delivery!J174</f>
        <v>5400035A</v>
      </c>
      <c r="E947" s="79" t="str">
        <f>Delivery!V173</f>
        <v>9.5</v>
      </c>
      <c r="F947" s="79">
        <f>+Delivery!V174</f>
        <v>0</v>
      </c>
    </row>
    <row r="948" spans="1:6">
      <c r="A948" t="s">
        <v>956</v>
      </c>
      <c r="B948" s="79" t="str">
        <f>Delivery!I174</f>
        <v>ReimaTec winter boots, Samooja</v>
      </c>
      <c r="C948" s="79" t="str">
        <f>Delivery!H174</f>
        <v>1 Toddler</v>
      </c>
      <c r="D948" s="79" t="str">
        <f>Delivery!J174</f>
        <v>5400035A</v>
      </c>
      <c r="E948" s="79" t="str">
        <f>Delivery!X173</f>
        <v>10/10.5</v>
      </c>
      <c r="F948" s="79">
        <f>+Delivery!X174</f>
        <v>0</v>
      </c>
    </row>
    <row r="949" spans="1:6">
      <c r="A949" t="s">
        <v>957</v>
      </c>
      <c r="B949" s="79" t="str">
        <f>Delivery!I174</f>
        <v>ReimaTec winter boots, Samooja</v>
      </c>
      <c r="C949" s="79" t="str">
        <f>Delivery!H174</f>
        <v>1 Toddler</v>
      </c>
      <c r="D949" s="79" t="str">
        <f>Delivery!J174</f>
        <v>5400035A</v>
      </c>
      <c r="E949" s="79" t="str">
        <f>Delivery!Z173</f>
        <v>11</v>
      </c>
      <c r="F949" s="79">
        <f>+Delivery!Z174</f>
        <v>0</v>
      </c>
    </row>
    <row r="950" spans="1:6">
      <c r="A950" t="s">
        <v>958</v>
      </c>
      <c r="B950" s="79" t="str">
        <f>Delivery!I176</f>
        <v>ReimaTec winter boots, Samooja</v>
      </c>
      <c r="C950" s="79" t="str">
        <f>Delivery!H176</f>
        <v>1 Toddler</v>
      </c>
      <c r="D950" s="79" t="str">
        <f>Delivery!J176</f>
        <v>5400035A</v>
      </c>
      <c r="E950" s="79" t="str">
        <f>Delivery!N175</f>
        <v>6/6.5</v>
      </c>
      <c r="F950" s="79">
        <f>+Delivery!N176</f>
        <v>0</v>
      </c>
    </row>
    <row r="951" spans="1:6">
      <c r="A951" t="s">
        <v>959</v>
      </c>
      <c r="B951" s="79" t="str">
        <f>Delivery!I176</f>
        <v>ReimaTec winter boots, Samooja</v>
      </c>
      <c r="C951" s="79" t="str">
        <f>Delivery!H176</f>
        <v>1 Toddler</v>
      </c>
      <c r="D951" s="79" t="str">
        <f>Delivery!J176</f>
        <v>5400035A</v>
      </c>
      <c r="E951" s="79" t="str">
        <f>Delivery!P175</f>
        <v>7</v>
      </c>
      <c r="F951" s="79">
        <f>+Delivery!P176</f>
        <v>0</v>
      </c>
    </row>
    <row r="952" spans="1:6">
      <c r="A952" t="s">
        <v>960</v>
      </c>
      <c r="B952" s="79" t="str">
        <f>Delivery!I176</f>
        <v>ReimaTec winter boots, Samooja</v>
      </c>
      <c r="C952" s="79" t="str">
        <f>Delivery!H176</f>
        <v>1 Toddler</v>
      </c>
      <c r="D952" s="79" t="str">
        <f>Delivery!J176</f>
        <v>5400035A</v>
      </c>
      <c r="E952" s="79" t="str">
        <f>Delivery!R175</f>
        <v>7.5/8</v>
      </c>
      <c r="F952" s="79">
        <f>+Delivery!R176</f>
        <v>0</v>
      </c>
    </row>
    <row r="953" spans="1:6">
      <c r="A953" t="s">
        <v>961</v>
      </c>
      <c r="B953" s="79" t="str">
        <f>Delivery!I176</f>
        <v>ReimaTec winter boots, Samooja</v>
      </c>
      <c r="C953" s="79" t="str">
        <f>Delivery!H176</f>
        <v>1 Toddler</v>
      </c>
      <c r="D953" s="79" t="str">
        <f>Delivery!J176</f>
        <v>5400035A</v>
      </c>
      <c r="E953" s="79" t="str">
        <f>Delivery!T175</f>
        <v>8.5/9</v>
      </c>
      <c r="F953" s="79">
        <f>+Delivery!T176</f>
        <v>0</v>
      </c>
    </row>
    <row r="954" spans="1:6">
      <c r="A954" t="s">
        <v>962</v>
      </c>
      <c r="B954" s="79" t="str">
        <f>Delivery!I176</f>
        <v>ReimaTec winter boots, Samooja</v>
      </c>
      <c r="C954" s="79" t="str">
        <f>Delivery!H176</f>
        <v>1 Toddler</v>
      </c>
      <c r="D954" s="79" t="str">
        <f>Delivery!J176</f>
        <v>5400035A</v>
      </c>
      <c r="E954" s="79" t="str">
        <f>Delivery!V175</f>
        <v>9.5</v>
      </c>
      <c r="F954" s="79">
        <f>+Delivery!V176</f>
        <v>0</v>
      </c>
    </row>
    <row r="955" spans="1:6">
      <c r="A955" t="s">
        <v>963</v>
      </c>
      <c r="B955" s="79" t="str">
        <f>Delivery!I176</f>
        <v>ReimaTec winter boots, Samooja</v>
      </c>
      <c r="C955" s="79" t="str">
        <f>Delivery!H176</f>
        <v>1 Toddler</v>
      </c>
      <c r="D955" s="79" t="str">
        <f>Delivery!J176</f>
        <v>5400035A</v>
      </c>
      <c r="E955" s="79" t="str">
        <f>Delivery!X175</f>
        <v>10/10.5</v>
      </c>
      <c r="F955" s="79">
        <f>+Delivery!X176</f>
        <v>0</v>
      </c>
    </row>
    <row r="956" spans="1:6">
      <c r="A956" t="s">
        <v>964</v>
      </c>
      <c r="B956" s="79" t="str">
        <f>Delivery!I176</f>
        <v>ReimaTec winter boots, Samooja</v>
      </c>
      <c r="C956" s="79" t="str">
        <f>Delivery!H176</f>
        <v>1 Toddler</v>
      </c>
      <c r="D956" s="79" t="str">
        <f>Delivery!J176</f>
        <v>5400035A</v>
      </c>
      <c r="E956" s="79" t="str">
        <f>Delivery!Z175</f>
        <v>11</v>
      </c>
      <c r="F956" s="79">
        <f>+Delivery!Z176</f>
        <v>0</v>
      </c>
    </row>
    <row r="957" spans="1:6">
      <c r="A957" t="s">
        <v>965</v>
      </c>
      <c r="B957" s="79" t="str">
        <f>Delivery!I178</f>
        <v>ReimaTec winter boots, Samooja</v>
      </c>
      <c r="C957" s="79" t="str">
        <f>Delivery!H178</f>
        <v>1 Toddler</v>
      </c>
      <c r="D957" s="79" t="str">
        <f>Delivery!J178</f>
        <v>5400035A</v>
      </c>
      <c r="E957" s="79" t="str">
        <f>Delivery!N177</f>
        <v>6/6.5</v>
      </c>
      <c r="F957" s="79">
        <f>+Delivery!N178</f>
        <v>0</v>
      </c>
    </row>
    <row r="958" spans="1:6">
      <c r="A958" t="s">
        <v>966</v>
      </c>
      <c r="B958" s="79" t="str">
        <f>Delivery!I178</f>
        <v>ReimaTec winter boots, Samooja</v>
      </c>
      <c r="C958" s="79" t="str">
        <f>Delivery!H178</f>
        <v>1 Toddler</v>
      </c>
      <c r="D958" s="79" t="str">
        <f>Delivery!J178</f>
        <v>5400035A</v>
      </c>
      <c r="E958" s="79" t="str">
        <f>Delivery!P177</f>
        <v>7</v>
      </c>
      <c r="F958" s="79">
        <f>+Delivery!P178</f>
        <v>0</v>
      </c>
    </row>
    <row r="959" spans="1:6">
      <c r="A959" t="s">
        <v>967</v>
      </c>
      <c r="B959" s="79" t="str">
        <f>Delivery!I178</f>
        <v>ReimaTec winter boots, Samooja</v>
      </c>
      <c r="C959" s="79" t="str">
        <f>Delivery!H178</f>
        <v>1 Toddler</v>
      </c>
      <c r="D959" s="79" t="str">
        <f>Delivery!J178</f>
        <v>5400035A</v>
      </c>
      <c r="E959" s="79" t="str">
        <f>Delivery!R177</f>
        <v>7.5/8</v>
      </c>
      <c r="F959" s="79">
        <f>+Delivery!R178</f>
        <v>0</v>
      </c>
    </row>
    <row r="960" spans="1:6">
      <c r="A960" t="s">
        <v>968</v>
      </c>
      <c r="B960" s="79" t="str">
        <f>Delivery!I178</f>
        <v>ReimaTec winter boots, Samooja</v>
      </c>
      <c r="C960" s="79" t="str">
        <f>Delivery!H178</f>
        <v>1 Toddler</v>
      </c>
      <c r="D960" s="79" t="str">
        <f>Delivery!J178</f>
        <v>5400035A</v>
      </c>
      <c r="E960" s="79" t="str">
        <f>Delivery!T177</f>
        <v>8.5/9</v>
      </c>
      <c r="F960" s="79">
        <f>+Delivery!T178</f>
        <v>0</v>
      </c>
    </row>
    <row r="961" spans="1:6">
      <c r="A961" t="s">
        <v>969</v>
      </c>
      <c r="B961" s="79" t="str">
        <f>Delivery!I178</f>
        <v>ReimaTec winter boots, Samooja</v>
      </c>
      <c r="C961" s="79" t="str">
        <f>Delivery!H178</f>
        <v>1 Toddler</v>
      </c>
      <c r="D961" s="79" t="str">
        <f>Delivery!J178</f>
        <v>5400035A</v>
      </c>
      <c r="E961" s="79" t="str">
        <f>Delivery!V177</f>
        <v>9.5</v>
      </c>
      <c r="F961" s="79">
        <f>+Delivery!V178</f>
        <v>0</v>
      </c>
    </row>
    <row r="962" spans="1:6">
      <c r="A962" t="s">
        <v>970</v>
      </c>
      <c r="B962" s="79" t="str">
        <f>Delivery!I178</f>
        <v>ReimaTec winter boots, Samooja</v>
      </c>
      <c r="C962" s="79" t="str">
        <f>Delivery!H178</f>
        <v>1 Toddler</v>
      </c>
      <c r="D962" s="79" t="str">
        <f>Delivery!J178</f>
        <v>5400035A</v>
      </c>
      <c r="E962" s="79" t="str">
        <f>Delivery!X177</f>
        <v>10/10.5</v>
      </c>
      <c r="F962" s="79">
        <f>+Delivery!X178</f>
        <v>0</v>
      </c>
    </row>
    <row r="963" spans="1:6">
      <c r="A963" t="s">
        <v>971</v>
      </c>
      <c r="B963" s="79" t="str">
        <f>Delivery!I178</f>
        <v>ReimaTec winter boots, Samooja</v>
      </c>
      <c r="C963" s="79" t="str">
        <f>Delivery!H178</f>
        <v>1 Toddler</v>
      </c>
      <c r="D963" s="79" t="str">
        <f>Delivery!J178</f>
        <v>5400035A</v>
      </c>
      <c r="E963" s="79" t="str">
        <f>Delivery!Z177</f>
        <v>11</v>
      </c>
      <c r="F963" s="79" t="str">
        <f>+Delivery!Z178</f>
        <v/>
      </c>
    </row>
    <row r="964" spans="1:6">
      <c r="A964" t="s">
        <v>972</v>
      </c>
      <c r="B964" s="79" t="str">
        <f>Delivery!I180</f>
        <v>Sandals, Koralli</v>
      </c>
      <c r="C964" s="79" t="str">
        <f>Delivery!H180</f>
        <v>3 Junior</v>
      </c>
      <c r="D964" s="79" t="str">
        <f>Delivery!J180</f>
        <v>5400070A</v>
      </c>
      <c r="E964" s="79" t="str">
        <f>Delivery!N179</f>
        <v>6/6.5</v>
      </c>
      <c r="F964" s="79">
        <f>+Delivery!N180</f>
        <v>0</v>
      </c>
    </row>
    <row r="965" spans="1:6">
      <c r="A965" t="s">
        <v>973</v>
      </c>
      <c r="B965" s="79" t="str">
        <f>Delivery!I180</f>
        <v>Sandals, Koralli</v>
      </c>
      <c r="C965" s="79" t="str">
        <f>Delivery!H180</f>
        <v>3 Junior</v>
      </c>
      <c r="D965" s="79" t="str">
        <f>Delivery!J180</f>
        <v>5400070A</v>
      </c>
      <c r="E965" s="79" t="str">
        <f>Delivery!P179</f>
        <v>7</v>
      </c>
      <c r="F965" s="79">
        <f>+Delivery!P180</f>
        <v>0</v>
      </c>
    </row>
    <row r="966" spans="1:6">
      <c r="A966" t="s">
        <v>974</v>
      </c>
      <c r="B966" s="79" t="str">
        <f>Delivery!I180</f>
        <v>Sandals, Koralli</v>
      </c>
      <c r="C966" s="79" t="str">
        <f>Delivery!H180</f>
        <v>3 Junior</v>
      </c>
      <c r="D966" s="79" t="str">
        <f>Delivery!J180</f>
        <v>5400070A</v>
      </c>
      <c r="E966" s="79" t="str">
        <f>Delivery!R179</f>
        <v>7.5/8</v>
      </c>
      <c r="F966" s="79">
        <f>+Delivery!R180</f>
        <v>0</v>
      </c>
    </row>
    <row r="967" spans="1:6">
      <c r="A967" t="s">
        <v>975</v>
      </c>
      <c r="B967" s="79" t="str">
        <f>Delivery!I180</f>
        <v>Sandals, Koralli</v>
      </c>
      <c r="C967" s="79" t="str">
        <f>Delivery!H180</f>
        <v>3 Junior</v>
      </c>
      <c r="D967" s="79" t="str">
        <f>Delivery!J180</f>
        <v>5400070A</v>
      </c>
      <c r="E967" s="79" t="str">
        <f>Delivery!T179</f>
        <v>8.5/9</v>
      </c>
      <c r="F967" s="79">
        <f>+Delivery!T180</f>
        <v>0</v>
      </c>
    </row>
    <row r="968" spans="1:6">
      <c r="A968" t="s">
        <v>976</v>
      </c>
      <c r="B968" s="79" t="str">
        <f>Delivery!I180</f>
        <v>Sandals, Koralli</v>
      </c>
      <c r="C968" s="79" t="str">
        <f>Delivery!H180</f>
        <v>3 Junior</v>
      </c>
      <c r="D968" s="79" t="str">
        <f>Delivery!J180</f>
        <v>5400070A</v>
      </c>
      <c r="E968" s="79" t="str">
        <f>Delivery!V179</f>
        <v>9.5</v>
      </c>
      <c r="F968" s="79">
        <f>+Delivery!V180</f>
        <v>0</v>
      </c>
    </row>
    <row r="969" spans="1:6">
      <c r="A969" t="s">
        <v>977</v>
      </c>
      <c r="B969" s="79" t="str">
        <f>Delivery!I180</f>
        <v>Sandals, Koralli</v>
      </c>
      <c r="C969" s="79" t="str">
        <f>Delivery!H180</f>
        <v>3 Junior</v>
      </c>
      <c r="D969" s="79" t="str">
        <f>Delivery!J180</f>
        <v>5400070A</v>
      </c>
      <c r="E969" s="79" t="str">
        <f>Delivery!X179</f>
        <v>10/10.5</v>
      </c>
      <c r="F969" s="79">
        <f>+Delivery!X180</f>
        <v>0</v>
      </c>
    </row>
    <row r="970" spans="1:6">
      <c r="A970" t="s">
        <v>978</v>
      </c>
      <c r="B970" s="79" t="str">
        <f>Delivery!I180</f>
        <v>Sandals, Koralli</v>
      </c>
      <c r="C970" s="79" t="str">
        <f>Delivery!H180</f>
        <v>3 Junior</v>
      </c>
      <c r="D970" s="79" t="str">
        <f>Delivery!J180</f>
        <v>5400070A</v>
      </c>
      <c r="E970" s="79" t="str">
        <f>Delivery!Z179</f>
        <v>11</v>
      </c>
      <c r="F970" s="79">
        <f>+Delivery!Z180</f>
        <v>0</v>
      </c>
    </row>
    <row r="971" spans="1:6">
      <c r="A971" t="s">
        <v>979</v>
      </c>
      <c r="B971" s="79" t="str">
        <f>Delivery!I180</f>
        <v>Sandals, Koralli</v>
      </c>
      <c r="C971" s="79" t="str">
        <f>Delivery!H180</f>
        <v>3 Junior</v>
      </c>
      <c r="D971" s="79" t="str">
        <f>Delivery!J180</f>
        <v>5400070A</v>
      </c>
      <c r="E971" s="79" t="str">
        <f>Delivery!AB179</f>
        <v>11.5</v>
      </c>
      <c r="F971" s="79">
        <f>+Delivery!AB180</f>
        <v>0</v>
      </c>
    </row>
    <row r="972" spans="1:6">
      <c r="A972" t="s">
        <v>980</v>
      </c>
      <c r="B972" s="79" t="str">
        <f>Delivery!I180</f>
        <v>Sandals, Koralli</v>
      </c>
      <c r="C972" s="79" t="str">
        <f>Delivery!H180</f>
        <v>3 Junior</v>
      </c>
      <c r="D972" s="79" t="str">
        <f>Delivery!J180</f>
        <v>5400070A</v>
      </c>
      <c r="E972" s="79" t="str">
        <f>Delivery!AD179</f>
        <v>12/12.5</v>
      </c>
      <c r="F972" s="79">
        <f>+Delivery!AD180</f>
        <v>0</v>
      </c>
    </row>
    <row r="973" spans="1:6">
      <c r="A973" t="s">
        <v>981</v>
      </c>
      <c r="B973" s="79" t="str">
        <f>Delivery!I180</f>
        <v>Sandals, Koralli</v>
      </c>
      <c r="C973" s="79" t="str">
        <f>Delivery!H180</f>
        <v>3 Junior</v>
      </c>
      <c r="D973" s="79" t="str">
        <f>Delivery!J180</f>
        <v>5400070A</v>
      </c>
      <c r="E973" s="79" t="str">
        <f>Delivery!AF179</f>
        <v>13/13.5</v>
      </c>
      <c r="F973" s="79">
        <f>+Delivery!AF180</f>
        <v>0</v>
      </c>
    </row>
    <row r="974" spans="1:6">
      <c r="A974" t="s">
        <v>982</v>
      </c>
      <c r="B974" s="79" t="str">
        <f>Delivery!I180</f>
        <v>Sandals, Koralli</v>
      </c>
      <c r="C974" s="79" t="str">
        <f>Delivery!H180</f>
        <v>3 Junior</v>
      </c>
      <c r="D974" s="79" t="str">
        <f>Delivery!J180</f>
        <v>5400070A</v>
      </c>
      <c r="E974" s="79" t="str">
        <f>Delivery!AH179</f>
        <v>1</v>
      </c>
      <c r="F974" s="79">
        <f>+Delivery!AH180</f>
        <v>0</v>
      </c>
    </row>
    <row r="975" spans="1:6">
      <c r="A975" t="s">
        <v>983</v>
      </c>
      <c r="B975" s="79" t="str">
        <f>Delivery!I180</f>
        <v>Sandals, Koralli</v>
      </c>
      <c r="C975" s="79" t="str">
        <f>Delivery!H180</f>
        <v>3 Junior</v>
      </c>
      <c r="D975" s="79" t="str">
        <f>Delivery!J180</f>
        <v>5400070A</v>
      </c>
      <c r="E975" s="79" t="str">
        <f>Delivery!AJ179</f>
        <v>1.5/2</v>
      </c>
      <c r="F975" s="79">
        <f>+Delivery!AJ180</f>
        <v>0</v>
      </c>
    </row>
    <row r="976" spans="1:6">
      <c r="A976" t="s">
        <v>984</v>
      </c>
      <c r="B976" s="79" t="str">
        <f>Delivery!I180</f>
        <v>Sandals, Koralli</v>
      </c>
      <c r="C976" s="79" t="str">
        <f>Delivery!H180</f>
        <v>3 Junior</v>
      </c>
      <c r="D976" s="79" t="str">
        <f>Delivery!J180</f>
        <v>5400070A</v>
      </c>
      <c r="E976" s="79" t="str">
        <f>Delivery!AL179</f>
        <v>2.5/3</v>
      </c>
      <c r="F976" s="79">
        <f>+Delivery!AL180</f>
        <v>0</v>
      </c>
    </row>
    <row r="977" spans="1:6">
      <c r="A977" t="s">
        <v>985</v>
      </c>
      <c r="B977" s="79" t="str">
        <f>Delivery!I180</f>
        <v>Sandals, Koralli</v>
      </c>
      <c r="C977" s="79" t="str">
        <f>Delivery!H180</f>
        <v>3 Junior</v>
      </c>
      <c r="D977" s="79" t="str">
        <f>Delivery!J180</f>
        <v>5400070A</v>
      </c>
      <c r="E977" s="79" t="str">
        <f>Delivery!AN179</f>
        <v>3.5</v>
      </c>
      <c r="F977" s="79">
        <f>+Delivery!AN180</f>
        <v>0</v>
      </c>
    </row>
    <row r="978" spans="1:6">
      <c r="A978" t="s">
        <v>986</v>
      </c>
      <c r="B978" s="79" t="str">
        <f>Delivery!I182</f>
        <v>Sandals, Lomalla</v>
      </c>
      <c r="C978" s="79" t="str">
        <f>Delivery!H182</f>
        <v>1 Toddler</v>
      </c>
      <c r="D978" s="79" t="str">
        <f>Delivery!J182</f>
        <v>5400086A</v>
      </c>
      <c r="E978" s="79" t="str">
        <f>Delivery!N181</f>
        <v>4.5/5</v>
      </c>
      <c r="F978" s="79" t="str">
        <f>+Delivery!N182</f>
        <v/>
      </c>
    </row>
    <row r="979" spans="1:6">
      <c r="A979" t="s">
        <v>987</v>
      </c>
      <c r="B979" s="79" t="str">
        <f>Delivery!I182</f>
        <v>Sandals, Lomalla</v>
      </c>
      <c r="C979" s="79" t="str">
        <f>Delivery!H182</f>
        <v>1 Toddler</v>
      </c>
      <c r="D979" s="79" t="str">
        <f>Delivery!J182</f>
        <v>5400086A</v>
      </c>
      <c r="E979" s="79" t="str">
        <f>Delivery!P181</f>
        <v>5.5</v>
      </c>
      <c r="F979" s="79">
        <f>+Delivery!P182</f>
        <v>0</v>
      </c>
    </row>
    <row r="980" spans="1:6">
      <c r="A980" t="s">
        <v>988</v>
      </c>
      <c r="B980" s="79" t="str">
        <f>Delivery!I182</f>
        <v>Sandals, Lomalla</v>
      </c>
      <c r="C980" s="79" t="str">
        <f>Delivery!H182</f>
        <v>1 Toddler</v>
      </c>
      <c r="D980" s="79" t="str">
        <f>Delivery!J182</f>
        <v>5400086A</v>
      </c>
      <c r="E980" s="79" t="str">
        <f>Delivery!R181</f>
        <v>6/6.5</v>
      </c>
      <c r="F980" s="79">
        <f>+Delivery!R182</f>
        <v>0</v>
      </c>
    </row>
    <row r="981" spans="1:6">
      <c r="A981" t="s">
        <v>989</v>
      </c>
      <c r="B981" s="79" t="str">
        <f>Delivery!I182</f>
        <v>Sandals, Lomalla</v>
      </c>
      <c r="C981" s="79" t="str">
        <f>Delivery!H182</f>
        <v>1 Toddler</v>
      </c>
      <c r="D981" s="79" t="str">
        <f>Delivery!J182</f>
        <v>5400086A</v>
      </c>
      <c r="E981" s="79" t="str">
        <f>Delivery!T181</f>
        <v>7</v>
      </c>
      <c r="F981" s="79" t="str">
        <f>+Delivery!T182</f>
        <v/>
      </c>
    </row>
    <row r="982" spans="1:6">
      <c r="A982" t="s">
        <v>990</v>
      </c>
      <c r="B982" s="79" t="str">
        <f>Delivery!I182</f>
        <v>Sandals, Lomalla</v>
      </c>
      <c r="C982" s="79" t="str">
        <f>Delivery!H182</f>
        <v>1 Toddler</v>
      </c>
      <c r="D982" s="79" t="str">
        <f>Delivery!J182</f>
        <v>5400086A</v>
      </c>
      <c r="E982" s="79" t="str">
        <f>Delivery!V181</f>
        <v>7.5/8</v>
      </c>
      <c r="F982" s="79">
        <f>+Delivery!V182</f>
        <v>0</v>
      </c>
    </row>
    <row r="983" spans="1:6">
      <c r="A983" t="s">
        <v>991</v>
      </c>
      <c r="B983" s="79" t="str">
        <f>Delivery!I182</f>
        <v>Sandals, Lomalla</v>
      </c>
      <c r="C983" s="79" t="str">
        <f>Delivery!H182</f>
        <v>1 Toddler</v>
      </c>
      <c r="D983" s="79" t="str">
        <f>Delivery!J182</f>
        <v>5400086A</v>
      </c>
      <c r="E983" s="79" t="str">
        <f>Delivery!X181</f>
        <v>8.5/9</v>
      </c>
      <c r="F983" s="79">
        <f>+Delivery!X182</f>
        <v>0</v>
      </c>
    </row>
    <row r="984" spans="1:6">
      <c r="A984" t="s">
        <v>992</v>
      </c>
      <c r="B984" s="79" t="str">
        <f>Delivery!I182</f>
        <v>Sandals, Lomalla</v>
      </c>
      <c r="C984" s="79" t="str">
        <f>Delivery!H182</f>
        <v>1 Toddler</v>
      </c>
      <c r="D984" s="79" t="str">
        <f>Delivery!J182</f>
        <v>5400086A</v>
      </c>
      <c r="E984" s="79" t="str">
        <f>Delivery!Z181</f>
        <v>9.5</v>
      </c>
      <c r="F984" s="79">
        <f>+Delivery!Z182</f>
        <v>0</v>
      </c>
    </row>
    <row r="985" spans="1:6">
      <c r="A985" t="s">
        <v>993</v>
      </c>
      <c r="B985" s="79" t="str">
        <f>Delivery!I182</f>
        <v>Sandals, Lomalla</v>
      </c>
      <c r="C985" s="79" t="str">
        <f>Delivery!H182</f>
        <v>1 Toddler</v>
      </c>
      <c r="D985" s="79" t="str">
        <f>Delivery!J182</f>
        <v>5400086A</v>
      </c>
      <c r="E985" s="79" t="str">
        <f>Delivery!AB181</f>
        <v>10/10.5</v>
      </c>
      <c r="F985" s="79">
        <f>+Delivery!AB182</f>
        <v>0</v>
      </c>
    </row>
    <row r="986" spans="1:6">
      <c r="A986" t="s">
        <v>994</v>
      </c>
      <c r="B986" s="79" t="str">
        <f>Delivery!I182</f>
        <v>Sandals, Lomalla</v>
      </c>
      <c r="C986" s="79" t="str">
        <f>Delivery!H182</f>
        <v>1 Toddler</v>
      </c>
      <c r="D986" s="79" t="str">
        <f>Delivery!J182</f>
        <v>5400086A</v>
      </c>
      <c r="E986" s="79" t="str">
        <f>Delivery!AD181</f>
        <v>11</v>
      </c>
      <c r="F986" s="79">
        <f>+Delivery!AD182</f>
        <v>0</v>
      </c>
    </row>
    <row r="987" spans="1:6">
      <c r="A987" t="s">
        <v>995</v>
      </c>
      <c r="B987" s="79" t="str">
        <f>Delivery!I184</f>
        <v>Winter boots, Konkari</v>
      </c>
      <c r="C987" s="79" t="str">
        <f>Delivery!H184</f>
        <v>3 Junior</v>
      </c>
      <c r="D987" s="79" t="str">
        <f>Delivery!J184</f>
        <v>5400148A</v>
      </c>
      <c r="E987" s="79" t="str">
        <f>Delivery!N183</f>
        <v>6/6.5</v>
      </c>
      <c r="F987" s="79" t="str">
        <f>+Delivery!N184</f>
        <v/>
      </c>
    </row>
    <row r="988" spans="1:6">
      <c r="A988" t="s">
        <v>996</v>
      </c>
      <c r="B988" s="79" t="str">
        <f>Delivery!I184</f>
        <v>Winter boots, Konkari</v>
      </c>
      <c r="C988" s="79" t="str">
        <f>Delivery!H184</f>
        <v>3 Junior</v>
      </c>
      <c r="D988" s="79" t="str">
        <f>Delivery!J184</f>
        <v>5400148A</v>
      </c>
      <c r="E988" s="79" t="str">
        <f>Delivery!P183</f>
        <v>7</v>
      </c>
      <c r="F988" s="79" t="str">
        <f>+Delivery!P184</f>
        <v/>
      </c>
    </row>
    <row r="989" spans="1:6">
      <c r="A989" t="s">
        <v>997</v>
      </c>
      <c r="B989" s="79" t="str">
        <f>Delivery!I184</f>
        <v>Winter boots, Konkari</v>
      </c>
      <c r="C989" s="79" t="str">
        <f>Delivery!H184</f>
        <v>3 Junior</v>
      </c>
      <c r="D989" s="79" t="str">
        <f>Delivery!J184</f>
        <v>5400148A</v>
      </c>
      <c r="E989" s="79" t="str">
        <f>Delivery!R183</f>
        <v>7.5/8</v>
      </c>
      <c r="F989" s="79" t="str">
        <f>+Delivery!R184</f>
        <v/>
      </c>
    </row>
    <row r="990" spans="1:6">
      <c r="A990" t="s">
        <v>998</v>
      </c>
      <c r="B990" s="79" t="str">
        <f>Delivery!I184</f>
        <v>Winter boots, Konkari</v>
      </c>
      <c r="C990" s="79" t="str">
        <f>Delivery!H184</f>
        <v>3 Junior</v>
      </c>
      <c r="D990" s="79" t="str">
        <f>Delivery!J184</f>
        <v>5400148A</v>
      </c>
      <c r="E990" s="79" t="str">
        <f>Delivery!T183</f>
        <v>8.5/9</v>
      </c>
      <c r="F990" s="79">
        <f>+Delivery!T184</f>
        <v>0</v>
      </c>
    </row>
    <row r="991" spans="1:6">
      <c r="A991" t="s">
        <v>999</v>
      </c>
      <c r="B991" s="79" t="str">
        <f>Delivery!I184</f>
        <v>Winter boots, Konkari</v>
      </c>
      <c r="C991" s="79" t="str">
        <f>Delivery!H184</f>
        <v>3 Junior</v>
      </c>
      <c r="D991" s="79" t="str">
        <f>Delivery!J184</f>
        <v>5400148A</v>
      </c>
      <c r="E991" s="79" t="str">
        <f>Delivery!V183</f>
        <v>9.5</v>
      </c>
      <c r="F991" s="79">
        <f>+Delivery!V184</f>
        <v>0</v>
      </c>
    </row>
    <row r="992" spans="1:6">
      <c r="A992" t="s">
        <v>1000</v>
      </c>
      <c r="B992" s="79" t="str">
        <f>Delivery!I184</f>
        <v>Winter boots, Konkari</v>
      </c>
      <c r="C992" s="79" t="str">
        <f>Delivery!H184</f>
        <v>3 Junior</v>
      </c>
      <c r="D992" s="79" t="str">
        <f>Delivery!J184</f>
        <v>5400148A</v>
      </c>
      <c r="E992" s="79" t="str">
        <f>Delivery!X183</f>
        <v>10/10.5</v>
      </c>
      <c r="F992" s="79">
        <f>+Delivery!X184</f>
        <v>0</v>
      </c>
    </row>
    <row r="993" spans="1:6">
      <c r="A993" t="s">
        <v>1001</v>
      </c>
      <c r="B993" s="79" t="str">
        <f>Delivery!I184</f>
        <v>Winter boots, Konkari</v>
      </c>
      <c r="C993" s="79" t="str">
        <f>Delivery!H184</f>
        <v>3 Junior</v>
      </c>
      <c r="D993" s="79" t="str">
        <f>Delivery!J184</f>
        <v>5400148A</v>
      </c>
      <c r="E993" s="79" t="str">
        <f>Delivery!Z183</f>
        <v>11</v>
      </c>
      <c r="F993" s="79">
        <f>+Delivery!Z184</f>
        <v>0</v>
      </c>
    </row>
    <row r="994" spans="1:6">
      <c r="A994" t="s">
        <v>1002</v>
      </c>
      <c r="B994" s="79" t="str">
        <f>Delivery!I184</f>
        <v>Winter boots, Konkari</v>
      </c>
      <c r="C994" s="79" t="str">
        <f>Delivery!H184</f>
        <v>3 Junior</v>
      </c>
      <c r="D994" s="79" t="str">
        <f>Delivery!J184</f>
        <v>5400148A</v>
      </c>
      <c r="E994" s="79" t="str">
        <f>Delivery!AB183</f>
        <v>11.5</v>
      </c>
      <c r="F994" s="79">
        <f>+Delivery!AB184</f>
        <v>0</v>
      </c>
    </row>
    <row r="995" spans="1:6">
      <c r="A995" t="s">
        <v>1003</v>
      </c>
      <c r="B995" s="79" t="str">
        <f>Delivery!I184</f>
        <v>Winter boots, Konkari</v>
      </c>
      <c r="C995" s="79" t="str">
        <f>Delivery!H184</f>
        <v>3 Junior</v>
      </c>
      <c r="D995" s="79" t="str">
        <f>Delivery!J184</f>
        <v>5400148A</v>
      </c>
      <c r="E995" s="79" t="str">
        <f>Delivery!AD183</f>
        <v>12/12.5</v>
      </c>
      <c r="F995" s="79">
        <f>+Delivery!AD184</f>
        <v>0</v>
      </c>
    </row>
    <row r="996" spans="1:6">
      <c r="A996" t="s">
        <v>1004</v>
      </c>
      <c r="B996" s="79" t="str">
        <f>Delivery!I184</f>
        <v>Winter boots, Konkari</v>
      </c>
      <c r="C996" s="79" t="str">
        <f>Delivery!H184</f>
        <v>3 Junior</v>
      </c>
      <c r="D996" s="79" t="str">
        <f>Delivery!J184</f>
        <v>5400148A</v>
      </c>
      <c r="E996" s="79" t="str">
        <f>Delivery!AF183</f>
        <v>13/13.5</v>
      </c>
      <c r="F996" s="79">
        <f>+Delivery!AF184</f>
        <v>0</v>
      </c>
    </row>
    <row r="997" spans="1:6">
      <c r="A997" t="s">
        <v>1005</v>
      </c>
      <c r="B997" s="79" t="str">
        <f>Delivery!I184</f>
        <v>Winter boots, Konkari</v>
      </c>
      <c r="C997" s="79" t="str">
        <f>Delivery!H184</f>
        <v>3 Junior</v>
      </c>
      <c r="D997" s="79" t="str">
        <f>Delivery!J184</f>
        <v>5400148A</v>
      </c>
      <c r="E997" s="79" t="str">
        <f>Delivery!AH183</f>
        <v>1</v>
      </c>
      <c r="F997" s="79">
        <f>+Delivery!AH184</f>
        <v>0</v>
      </c>
    </row>
    <row r="998" spans="1:6">
      <c r="A998" t="s">
        <v>1006</v>
      </c>
      <c r="B998" s="79" t="str">
        <f>Delivery!I184</f>
        <v>Winter boots, Konkari</v>
      </c>
      <c r="C998" s="79" t="str">
        <f>Delivery!H184</f>
        <v>3 Junior</v>
      </c>
      <c r="D998" s="79" t="str">
        <f>Delivery!J184</f>
        <v>5400148A</v>
      </c>
      <c r="E998" s="79" t="str">
        <f>Delivery!AJ183</f>
        <v>1.5/2</v>
      </c>
      <c r="F998" s="79">
        <f>+Delivery!AJ184</f>
        <v>0</v>
      </c>
    </row>
    <row r="999" spans="1:6">
      <c r="A999" t="s">
        <v>1007</v>
      </c>
      <c r="B999" s="79" t="str">
        <f>Delivery!I184</f>
        <v>Winter boots, Konkari</v>
      </c>
      <c r="C999" s="79" t="str">
        <f>Delivery!H184</f>
        <v>3 Junior</v>
      </c>
      <c r="D999" s="79" t="str">
        <f>Delivery!J184</f>
        <v>5400148A</v>
      </c>
      <c r="E999" s="79" t="str">
        <f>Delivery!AL183</f>
        <v>2.5/3</v>
      </c>
      <c r="F999" s="79">
        <f>+Delivery!AL184</f>
        <v>0</v>
      </c>
    </row>
    <row r="1000" spans="1:6">
      <c r="A1000" t="s">
        <v>1008</v>
      </c>
      <c r="B1000" s="79" t="str">
        <f>Delivery!I184</f>
        <v>Winter boots, Konkari</v>
      </c>
      <c r="C1000" s="79" t="str">
        <f>Delivery!H184</f>
        <v>3 Junior</v>
      </c>
      <c r="D1000" s="79" t="str">
        <f>Delivery!J184</f>
        <v>5400148A</v>
      </c>
      <c r="E1000" s="79" t="str">
        <f>Delivery!AN183</f>
        <v>3.5</v>
      </c>
      <c r="F1000" s="79">
        <f>+Delivery!AN184</f>
        <v>0</v>
      </c>
    </row>
    <row r="1001" spans="1:6">
      <c r="A1001" t="s">
        <v>1009</v>
      </c>
      <c r="B1001" s="79" t="str">
        <f>Delivery!I184</f>
        <v>Winter boots, Konkari</v>
      </c>
      <c r="C1001" s="79" t="str">
        <f>Delivery!H184</f>
        <v>3 Junior</v>
      </c>
      <c r="D1001" s="79" t="str">
        <f>Delivery!J184</f>
        <v>5400148A</v>
      </c>
      <c r="E1001" s="79" t="str">
        <f>Delivery!AP183</f>
        <v>4/4.5</v>
      </c>
      <c r="F1001" s="79" t="str">
        <f>+Delivery!AP184</f>
        <v/>
      </c>
    </row>
    <row r="1002" spans="1:6">
      <c r="A1002" t="s">
        <v>1010</v>
      </c>
      <c r="B1002" s="79" t="str">
        <f>Delivery!I184</f>
        <v>Winter boots, Konkari</v>
      </c>
      <c r="C1002" s="79" t="str">
        <f>Delivery!H184</f>
        <v>3 Junior</v>
      </c>
      <c r="D1002" s="79" t="str">
        <f>Delivery!J184</f>
        <v>5400148A</v>
      </c>
      <c r="E1002" s="79" t="str">
        <f>Delivery!AR183</f>
        <v>5/5.5</v>
      </c>
      <c r="F1002" s="79" t="str">
        <f>+Delivery!AR184</f>
        <v/>
      </c>
    </row>
    <row r="1003" spans="1:6">
      <c r="A1003" t="s">
        <v>1011</v>
      </c>
      <c r="B1003" s="79" t="str">
        <f>Delivery!I184</f>
        <v>Winter boots, Konkari</v>
      </c>
      <c r="C1003" s="79" t="str">
        <f>Delivery!H184</f>
        <v>3 Junior</v>
      </c>
      <c r="D1003" s="79" t="str">
        <f>Delivery!J184</f>
        <v>5400148A</v>
      </c>
      <c r="E1003" s="79" t="str">
        <f>Delivery!AT183</f>
        <v>6/6.5</v>
      </c>
      <c r="F1003" s="79" t="str">
        <f>+Delivery!AT184</f>
        <v/>
      </c>
    </row>
    <row r="1004" spans="1:6">
      <c r="A1004" t="s">
        <v>1012</v>
      </c>
      <c r="B1004" s="79" t="str">
        <f>Delivery!I186</f>
        <v>Winter boots, Konkari</v>
      </c>
      <c r="C1004" s="79" t="str">
        <f>Delivery!H186</f>
        <v>3 Junior</v>
      </c>
      <c r="D1004" s="79" t="str">
        <f>Delivery!J186</f>
        <v>5400148A</v>
      </c>
      <c r="E1004" s="79" t="str">
        <f>Delivery!N185</f>
        <v>7</v>
      </c>
      <c r="F1004" s="79">
        <f>+Delivery!N186</f>
        <v>0</v>
      </c>
    </row>
    <row r="1005" spans="1:6">
      <c r="A1005" t="s">
        <v>1013</v>
      </c>
      <c r="B1005" s="79" t="str">
        <f>Delivery!I186</f>
        <v>Winter boots, Konkari</v>
      </c>
      <c r="C1005" s="79" t="str">
        <f>Delivery!H186</f>
        <v>3 Junior</v>
      </c>
      <c r="D1005" s="79" t="str">
        <f>Delivery!J186</f>
        <v>5400148A</v>
      </c>
      <c r="E1005" s="79" t="str">
        <f>Delivery!P185</f>
        <v>7.5/8</v>
      </c>
      <c r="F1005" s="79">
        <f>+Delivery!P186</f>
        <v>0</v>
      </c>
    </row>
    <row r="1006" spans="1:6">
      <c r="A1006" t="s">
        <v>1014</v>
      </c>
      <c r="B1006" s="79" t="str">
        <f>Delivery!I186</f>
        <v>Winter boots, Konkari</v>
      </c>
      <c r="C1006" s="79" t="str">
        <f>Delivery!H186</f>
        <v>3 Junior</v>
      </c>
      <c r="D1006" s="79" t="str">
        <f>Delivery!J186</f>
        <v>5400148A</v>
      </c>
      <c r="E1006" s="79" t="str">
        <f>Delivery!R185</f>
        <v>8.5/9</v>
      </c>
      <c r="F1006" s="79">
        <f>+Delivery!R186</f>
        <v>0</v>
      </c>
    </row>
    <row r="1007" spans="1:6">
      <c r="A1007" t="s">
        <v>1015</v>
      </c>
      <c r="B1007" s="79" t="str">
        <f>Delivery!I186</f>
        <v>Winter boots, Konkari</v>
      </c>
      <c r="C1007" s="79" t="str">
        <f>Delivery!H186</f>
        <v>3 Junior</v>
      </c>
      <c r="D1007" s="79" t="str">
        <f>Delivery!J186</f>
        <v>5400148A</v>
      </c>
      <c r="E1007" s="79" t="str">
        <f>Delivery!T185</f>
        <v>9.5</v>
      </c>
      <c r="F1007" s="79">
        <f>+Delivery!T186</f>
        <v>0</v>
      </c>
    </row>
    <row r="1008" spans="1:6">
      <c r="A1008" t="s">
        <v>1016</v>
      </c>
      <c r="B1008" s="79" t="str">
        <f>Delivery!I186</f>
        <v>Winter boots, Konkari</v>
      </c>
      <c r="C1008" s="79" t="str">
        <f>Delivery!H186</f>
        <v>3 Junior</v>
      </c>
      <c r="D1008" s="79" t="str">
        <f>Delivery!J186</f>
        <v>5400148A</v>
      </c>
      <c r="E1008" s="79" t="str">
        <f>Delivery!V185</f>
        <v>10/10.5</v>
      </c>
      <c r="F1008" s="79">
        <f>+Delivery!V186</f>
        <v>0</v>
      </c>
    </row>
    <row r="1009" spans="1:6">
      <c r="A1009" t="s">
        <v>1017</v>
      </c>
      <c r="B1009" s="79" t="str">
        <f>Delivery!I186</f>
        <v>Winter boots, Konkari</v>
      </c>
      <c r="C1009" s="79" t="str">
        <f>Delivery!H186</f>
        <v>3 Junior</v>
      </c>
      <c r="D1009" s="79" t="str">
        <f>Delivery!J186</f>
        <v>5400148A</v>
      </c>
      <c r="E1009" s="79" t="str">
        <f>Delivery!X185</f>
        <v>11</v>
      </c>
      <c r="F1009" s="79">
        <f>+Delivery!X186</f>
        <v>0</v>
      </c>
    </row>
    <row r="1010" spans="1:6">
      <c r="A1010" t="s">
        <v>1018</v>
      </c>
      <c r="B1010" s="79" t="str">
        <f>Delivery!I186</f>
        <v>Winter boots, Konkari</v>
      </c>
      <c r="C1010" s="79" t="str">
        <f>Delivery!H186</f>
        <v>3 Junior</v>
      </c>
      <c r="D1010" s="79" t="str">
        <f>Delivery!J186</f>
        <v>5400148A</v>
      </c>
      <c r="E1010" s="79" t="str">
        <f>Delivery!Z185</f>
        <v>11.5</v>
      </c>
      <c r="F1010" s="79">
        <f>+Delivery!Z186</f>
        <v>0</v>
      </c>
    </row>
    <row r="1011" spans="1:6">
      <c r="A1011" t="s">
        <v>1019</v>
      </c>
      <c r="B1011" s="79" t="str">
        <f>Delivery!I186</f>
        <v>Winter boots, Konkari</v>
      </c>
      <c r="C1011" s="79" t="str">
        <f>Delivery!H186</f>
        <v>3 Junior</v>
      </c>
      <c r="D1011" s="79" t="str">
        <f>Delivery!J186</f>
        <v>5400148A</v>
      </c>
      <c r="E1011" s="79" t="str">
        <f>Delivery!AB185</f>
        <v>12/12.5</v>
      </c>
      <c r="F1011" s="79">
        <f>+Delivery!AB186</f>
        <v>0</v>
      </c>
    </row>
    <row r="1012" spans="1:6">
      <c r="A1012" t="s">
        <v>1020</v>
      </c>
      <c r="B1012" s="79" t="str">
        <f>Delivery!I186</f>
        <v>Winter boots, Konkari</v>
      </c>
      <c r="C1012" s="79" t="str">
        <f>Delivery!H186</f>
        <v>3 Junior</v>
      </c>
      <c r="D1012" s="79" t="str">
        <f>Delivery!J186</f>
        <v>5400148A</v>
      </c>
      <c r="E1012" s="79" t="str">
        <f>Delivery!AD185</f>
        <v>13/13.5</v>
      </c>
      <c r="F1012" s="79">
        <f>+Delivery!AD186</f>
        <v>0</v>
      </c>
    </row>
    <row r="1013" spans="1:6">
      <c r="A1013" t="s">
        <v>1021</v>
      </c>
      <c r="B1013" s="79" t="str">
        <f>Delivery!I186</f>
        <v>Winter boots, Konkari</v>
      </c>
      <c r="C1013" s="79" t="str">
        <f>Delivery!H186</f>
        <v>3 Junior</v>
      </c>
      <c r="D1013" s="79" t="str">
        <f>Delivery!J186</f>
        <v>5400148A</v>
      </c>
      <c r="E1013" s="79" t="str">
        <f>Delivery!AF185</f>
        <v>1</v>
      </c>
      <c r="F1013" s="79">
        <f>+Delivery!AF186</f>
        <v>0</v>
      </c>
    </row>
    <row r="1014" spans="1:6">
      <c r="A1014" t="s">
        <v>1022</v>
      </c>
      <c r="B1014" s="79" t="str">
        <f>Delivery!I186</f>
        <v>Winter boots, Konkari</v>
      </c>
      <c r="C1014" s="79" t="str">
        <f>Delivery!H186</f>
        <v>3 Junior</v>
      </c>
      <c r="D1014" s="79" t="str">
        <f>Delivery!J186</f>
        <v>5400148A</v>
      </c>
      <c r="E1014" s="79" t="str">
        <f>Delivery!AH185</f>
        <v>1.5/2</v>
      </c>
      <c r="F1014" s="79">
        <f>+Delivery!AH186</f>
        <v>0</v>
      </c>
    </row>
    <row r="1015" spans="1:6">
      <c r="A1015" t="s">
        <v>1023</v>
      </c>
      <c r="B1015" s="79" t="str">
        <f>Delivery!I186</f>
        <v>Winter boots, Konkari</v>
      </c>
      <c r="C1015" s="79" t="str">
        <f>Delivery!H186</f>
        <v>3 Junior</v>
      </c>
      <c r="D1015" s="79" t="str">
        <f>Delivery!J186</f>
        <v>5400148A</v>
      </c>
      <c r="E1015" s="79" t="str">
        <f>Delivery!AJ185</f>
        <v>2.5/3</v>
      </c>
      <c r="F1015" s="79">
        <f>+Delivery!AJ186</f>
        <v>0</v>
      </c>
    </row>
    <row r="1016" spans="1:6">
      <c r="A1016" t="s">
        <v>1024</v>
      </c>
      <c r="B1016" s="79" t="str">
        <f>Delivery!I186</f>
        <v>Winter boots, Konkari</v>
      </c>
      <c r="C1016" s="79" t="str">
        <f>Delivery!H186</f>
        <v>3 Junior</v>
      </c>
      <c r="D1016" s="79" t="str">
        <f>Delivery!J186</f>
        <v>5400148A</v>
      </c>
      <c r="E1016" s="79" t="str">
        <f>Delivery!AL185</f>
        <v>3.5</v>
      </c>
      <c r="F1016" s="79">
        <f>+Delivery!AL186</f>
        <v>0</v>
      </c>
    </row>
    <row r="1017" spans="1:6">
      <c r="A1017" t="s">
        <v>1025</v>
      </c>
      <c r="B1017" s="79" t="str">
        <f>Delivery!I186</f>
        <v>Winter boots, Konkari</v>
      </c>
      <c r="C1017" s="79" t="str">
        <f>Delivery!H186</f>
        <v>3 Junior</v>
      </c>
      <c r="D1017" s="79" t="str">
        <f>Delivery!J186</f>
        <v>5400148A</v>
      </c>
      <c r="E1017" s="79" t="str">
        <f>Delivery!AN185</f>
        <v>4/4.5</v>
      </c>
      <c r="F1017" s="79" t="str">
        <f>+Delivery!AN186</f>
        <v/>
      </c>
    </row>
    <row r="1018" spans="1:6">
      <c r="A1018" t="s">
        <v>1026</v>
      </c>
      <c r="B1018" s="79" t="str">
        <f>Delivery!I186</f>
        <v>Winter boots, Konkari</v>
      </c>
      <c r="C1018" s="79" t="str">
        <f>Delivery!H186</f>
        <v>3 Junior</v>
      </c>
      <c r="D1018" s="79" t="str">
        <f>Delivery!J186</f>
        <v>5400148A</v>
      </c>
      <c r="E1018" s="79" t="str">
        <f>Delivery!AP185</f>
        <v>5/5.5</v>
      </c>
      <c r="F1018" s="79" t="str">
        <f>+Delivery!AP186</f>
        <v/>
      </c>
    </row>
    <row r="1019" spans="1:6">
      <c r="A1019" t="s">
        <v>1027</v>
      </c>
      <c r="B1019" s="79" t="str">
        <f>Delivery!I186</f>
        <v>Winter boots, Konkari</v>
      </c>
      <c r="C1019" s="79" t="str">
        <f>Delivery!H186</f>
        <v>3 Junior</v>
      </c>
      <c r="D1019" s="79" t="str">
        <f>Delivery!J186</f>
        <v>5400148A</v>
      </c>
      <c r="E1019" s="79" t="str">
        <f>Delivery!AR185</f>
        <v>6/6.5</v>
      </c>
      <c r="F1019" s="79" t="str">
        <f>+Delivery!AR186</f>
        <v/>
      </c>
    </row>
    <row r="1020" spans="1:6">
      <c r="A1020" t="s">
        <v>1028</v>
      </c>
      <c r="B1020" s="79" t="str">
        <f>Delivery!I188</f>
        <v>Winter boots, Konkari</v>
      </c>
      <c r="C1020" s="79" t="str">
        <f>Delivery!H188</f>
        <v>3 Junior</v>
      </c>
      <c r="D1020" s="79" t="str">
        <f>Delivery!J188</f>
        <v>5400148A</v>
      </c>
      <c r="E1020" s="79" t="str">
        <f>Delivery!N187</f>
        <v>7</v>
      </c>
      <c r="F1020" s="79" t="str">
        <f>+Delivery!N188</f>
        <v/>
      </c>
    </row>
    <row r="1021" spans="1:6">
      <c r="A1021" t="s">
        <v>1029</v>
      </c>
      <c r="B1021" s="79" t="str">
        <f>Delivery!I188</f>
        <v>Winter boots, Konkari</v>
      </c>
      <c r="C1021" s="79" t="str">
        <f>Delivery!H188</f>
        <v>3 Junior</v>
      </c>
      <c r="D1021" s="79" t="str">
        <f>Delivery!J188</f>
        <v>5400148A</v>
      </c>
      <c r="E1021" s="79" t="str">
        <f>Delivery!P187</f>
        <v>7.5/8</v>
      </c>
      <c r="F1021" s="79" t="str">
        <f>+Delivery!P188</f>
        <v/>
      </c>
    </row>
    <row r="1022" spans="1:6">
      <c r="A1022" t="s">
        <v>1030</v>
      </c>
      <c r="B1022" s="79" t="str">
        <f>Delivery!I188</f>
        <v>Winter boots, Konkari</v>
      </c>
      <c r="C1022" s="79" t="str">
        <f>Delivery!H188</f>
        <v>3 Junior</v>
      </c>
      <c r="D1022" s="79" t="str">
        <f>Delivery!J188</f>
        <v>5400148A</v>
      </c>
      <c r="E1022" s="79" t="str">
        <f>Delivery!R187</f>
        <v>8.5/9</v>
      </c>
      <c r="F1022" s="79" t="str">
        <f>+Delivery!R188</f>
        <v/>
      </c>
    </row>
    <row r="1023" spans="1:6">
      <c r="A1023" t="s">
        <v>1031</v>
      </c>
      <c r="B1023" s="79" t="str">
        <f>Delivery!I188</f>
        <v>Winter boots, Konkari</v>
      </c>
      <c r="C1023" s="79" t="str">
        <f>Delivery!H188</f>
        <v>3 Junior</v>
      </c>
      <c r="D1023" s="79" t="str">
        <f>Delivery!J188</f>
        <v>5400148A</v>
      </c>
      <c r="E1023" s="79" t="str">
        <f>Delivery!T187</f>
        <v>9.5</v>
      </c>
      <c r="F1023" s="79" t="str">
        <f>+Delivery!T188</f>
        <v/>
      </c>
    </row>
    <row r="1024" spans="1:6">
      <c r="A1024" t="s">
        <v>1032</v>
      </c>
      <c r="B1024" s="79" t="str">
        <f>Delivery!I188</f>
        <v>Winter boots, Konkari</v>
      </c>
      <c r="C1024" s="79" t="str">
        <f>Delivery!H188</f>
        <v>3 Junior</v>
      </c>
      <c r="D1024" s="79" t="str">
        <f>Delivery!J188</f>
        <v>5400148A</v>
      </c>
      <c r="E1024" s="79" t="str">
        <f>Delivery!V187</f>
        <v>10/10.5</v>
      </c>
      <c r="F1024" s="79" t="str">
        <f>+Delivery!V188</f>
        <v/>
      </c>
    </row>
    <row r="1025" spans="1:6">
      <c r="A1025" t="s">
        <v>1033</v>
      </c>
      <c r="B1025" s="79" t="str">
        <f>Delivery!I188</f>
        <v>Winter boots, Konkari</v>
      </c>
      <c r="C1025" s="79" t="str">
        <f>Delivery!H188</f>
        <v>3 Junior</v>
      </c>
      <c r="D1025" s="79" t="str">
        <f>Delivery!J188</f>
        <v>5400148A</v>
      </c>
      <c r="E1025" s="79" t="str">
        <f>Delivery!X187</f>
        <v>11</v>
      </c>
      <c r="F1025" s="79">
        <f>+Delivery!X188</f>
        <v>0</v>
      </c>
    </row>
    <row r="1026" spans="1:6">
      <c r="A1026" t="s">
        <v>1034</v>
      </c>
      <c r="B1026" s="79" t="str">
        <f>Delivery!I188</f>
        <v>Winter boots, Konkari</v>
      </c>
      <c r="C1026" s="79" t="str">
        <f>Delivery!H188</f>
        <v>3 Junior</v>
      </c>
      <c r="D1026" s="79" t="str">
        <f>Delivery!J188</f>
        <v>5400148A</v>
      </c>
      <c r="E1026" s="79" t="str">
        <f>Delivery!Z187</f>
        <v>11.5</v>
      </c>
      <c r="F1026" s="79">
        <f>+Delivery!Z188</f>
        <v>0</v>
      </c>
    </row>
    <row r="1027" spans="1:6">
      <c r="A1027" t="s">
        <v>1035</v>
      </c>
      <c r="B1027" s="79" t="str">
        <f>Delivery!I188</f>
        <v>Winter boots, Konkari</v>
      </c>
      <c r="C1027" s="79" t="str">
        <f>Delivery!H188</f>
        <v>3 Junior</v>
      </c>
      <c r="D1027" s="79" t="str">
        <f>Delivery!J188</f>
        <v>5400148A</v>
      </c>
      <c r="E1027" s="79" t="str">
        <f>Delivery!AB187</f>
        <v>12/12.5</v>
      </c>
      <c r="F1027" s="79">
        <f>+Delivery!AB188</f>
        <v>0</v>
      </c>
    </row>
    <row r="1028" spans="1:6">
      <c r="A1028" t="s">
        <v>1036</v>
      </c>
      <c r="B1028" s="79" t="str">
        <f>Delivery!I188</f>
        <v>Winter boots, Konkari</v>
      </c>
      <c r="C1028" s="79" t="str">
        <f>Delivery!H188</f>
        <v>3 Junior</v>
      </c>
      <c r="D1028" s="79" t="str">
        <f>Delivery!J188</f>
        <v>5400148A</v>
      </c>
      <c r="E1028" s="79" t="str">
        <f>Delivery!AD187</f>
        <v>13/13.5</v>
      </c>
      <c r="F1028" s="79">
        <f>+Delivery!AD188</f>
        <v>0</v>
      </c>
    </row>
    <row r="1029" spans="1:6">
      <c r="A1029" t="s">
        <v>1037</v>
      </c>
      <c r="B1029" s="79" t="str">
        <f>Delivery!I188</f>
        <v>Winter boots, Konkari</v>
      </c>
      <c r="C1029" s="79" t="str">
        <f>Delivery!H188</f>
        <v>3 Junior</v>
      </c>
      <c r="D1029" s="79" t="str">
        <f>Delivery!J188</f>
        <v>5400148A</v>
      </c>
      <c r="E1029" s="79" t="str">
        <f>Delivery!AF187</f>
        <v>1</v>
      </c>
      <c r="F1029" s="79">
        <f>+Delivery!AF188</f>
        <v>0</v>
      </c>
    </row>
    <row r="1030" spans="1:6">
      <c r="A1030" t="s">
        <v>1038</v>
      </c>
      <c r="B1030" s="79" t="str">
        <f>Delivery!I188</f>
        <v>Winter boots, Konkari</v>
      </c>
      <c r="C1030" s="79" t="str">
        <f>Delivery!H188</f>
        <v>3 Junior</v>
      </c>
      <c r="D1030" s="79" t="str">
        <f>Delivery!J188</f>
        <v>5400148A</v>
      </c>
      <c r="E1030" s="79" t="str">
        <f>Delivery!AH187</f>
        <v>1.5/2</v>
      </c>
      <c r="F1030" s="79">
        <f>+Delivery!AH188</f>
        <v>0</v>
      </c>
    </row>
    <row r="1031" spans="1:6">
      <c r="A1031" t="s">
        <v>1039</v>
      </c>
      <c r="B1031" s="79" t="str">
        <f>Delivery!I188</f>
        <v>Winter boots, Konkari</v>
      </c>
      <c r="C1031" s="79" t="str">
        <f>Delivery!H188</f>
        <v>3 Junior</v>
      </c>
      <c r="D1031" s="79" t="str">
        <f>Delivery!J188</f>
        <v>5400148A</v>
      </c>
      <c r="E1031" s="79" t="str">
        <f>Delivery!AJ187</f>
        <v>2.5/3</v>
      </c>
      <c r="F1031" s="79">
        <f>+Delivery!AJ188</f>
        <v>0</v>
      </c>
    </row>
    <row r="1032" spans="1:6">
      <c r="A1032" t="s">
        <v>1040</v>
      </c>
      <c r="B1032" s="79" t="str">
        <f>Delivery!I188</f>
        <v>Winter boots, Konkari</v>
      </c>
      <c r="C1032" s="79" t="str">
        <f>Delivery!H188</f>
        <v>3 Junior</v>
      </c>
      <c r="D1032" s="79" t="str">
        <f>Delivery!J188</f>
        <v>5400148A</v>
      </c>
      <c r="E1032" s="79" t="str">
        <f>Delivery!AL187</f>
        <v>3.5</v>
      </c>
      <c r="F1032" s="79">
        <f>+Delivery!AL188</f>
        <v>0</v>
      </c>
    </row>
    <row r="1033" spans="1:6">
      <c r="A1033" t="s">
        <v>1041</v>
      </c>
      <c r="B1033" s="79" t="str">
        <f>Delivery!I190</f>
        <v>Winter boots, Muhvari</v>
      </c>
      <c r="C1033" s="79" t="str">
        <f>Delivery!H190</f>
        <v>3 Junior</v>
      </c>
      <c r="D1033" s="79" t="str">
        <f>Delivery!J190</f>
        <v>5400149A</v>
      </c>
      <c r="E1033" s="79" t="str">
        <f>Delivery!N189</f>
        <v>6/6.5</v>
      </c>
      <c r="F1033" s="79" t="str">
        <f>+Delivery!N190</f>
        <v/>
      </c>
    </row>
    <row r="1034" spans="1:6">
      <c r="A1034" t="s">
        <v>1042</v>
      </c>
      <c r="B1034" s="79" t="str">
        <f>Delivery!I190</f>
        <v>Winter boots, Muhvari</v>
      </c>
      <c r="C1034" s="79" t="str">
        <f>Delivery!H190</f>
        <v>3 Junior</v>
      </c>
      <c r="D1034" s="79" t="str">
        <f>Delivery!J190</f>
        <v>5400149A</v>
      </c>
      <c r="E1034" s="79" t="str">
        <f>Delivery!P189</f>
        <v>7</v>
      </c>
      <c r="F1034" s="79">
        <f>+Delivery!P190</f>
        <v>0</v>
      </c>
    </row>
    <row r="1035" spans="1:6">
      <c r="A1035" t="s">
        <v>1043</v>
      </c>
      <c r="B1035" s="79" t="str">
        <f>Delivery!I190</f>
        <v>Winter boots, Muhvari</v>
      </c>
      <c r="C1035" s="79" t="str">
        <f>Delivery!H190</f>
        <v>3 Junior</v>
      </c>
      <c r="D1035" s="79" t="str">
        <f>Delivery!J190</f>
        <v>5400149A</v>
      </c>
      <c r="E1035" s="79" t="str">
        <f>Delivery!R189</f>
        <v>7.5/8</v>
      </c>
      <c r="F1035" s="79">
        <f>+Delivery!R190</f>
        <v>0</v>
      </c>
    </row>
    <row r="1036" spans="1:6">
      <c r="A1036" t="s">
        <v>1044</v>
      </c>
      <c r="B1036" s="79" t="str">
        <f>Delivery!I190</f>
        <v>Winter boots, Muhvari</v>
      </c>
      <c r="C1036" s="79" t="str">
        <f>Delivery!H190</f>
        <v>3 Junior</v>
      </c>
      <c r="D1036" s="79" t="str">
        <f>Delivery!J190</f>
        <v>5400149A</v>
      </c>
      <c r="E1036" s="79" t="str">
        <f>Delivery!T189</f>
        <v>8.5/9</v>
      </c>
      <c r="F1036" s="79">
        <f>+Delivery!T190</f>
        <v>0</v>
      </c>
    </row>
    <row r="1037" spans="1:6">
      <c r="A1037" t="s">
        <v>1045</v>
      </c>
      <c r="B1037" s="79" t="str">
        <f>Delivery!I190</f>
        <v>Winter boots, Muhvari</v>
      </c>
      <c r="C1037" s="79" t="str">
        <f>Delivery!H190</f>
        <v>3 Junior</v>
      </c>
      <c r="D1037" s="79" t="str">
        <f>Delivery!J190</f>
        <v>5400149A</v>
      </c>
      <c r="E1037" s="79" t="str">
        <f>Delivery!V189</f>
        <v>9.5</v>
      </c>
      <c r="F1037" s="79">
        <f>+Delivery!V190</f>
        <v>0</v>
      </c>
    </row>
    <row r="1038" spans="1:6">
      <c r="A1038" t="s">
        <v>1046</v>
      </c>
      <c r="B1038" s="79" t="str">
        <f>Delivery!I190</f>
        <v>Winter boots, Muhvari</v>
      </c>
      <c r="C1038" s="79" t="str">
        <f>Delivery!H190</f>
        <v>3 Junior</v>
      </c>
      <c r="D1038" s="79" t="str">
        <f>Delivery!J190</f>
        <v>5400149A</v>
      </c>
      <c r="E1038" s="79" t="str">
        <f>Delivery!X189</f>
        <v>10/10.5</v>
      </c>
      <c r="F1038" s="79">
        <f>+Delivery!X190</f>
        <v>0</v>
      </c>
    </row>
    <row r="1039" spans="1:6">
      <c r="A1039" t="s">
        <v>1047</v>
      </c>
      <c r="B1039" s="79" t="str">
        <f>Delivery!I190</f>
        <v>Winter boots, Muhvari</v>
      </c>
      <c r="C1039" s="79" t="str">
        <f>Delivery!H190</f>
        <v>3 Junior</v>
      </c>
      <c r="D1039" s="79" t="str">
        <f>Delivery!J190</f>
        <v>5400149A</v>
      </c>
      <c r="E1039" s="79" t="str">
        <f>Delivery!Z189</f>
        <v>11</v>
      </c>
      <c r="F1039" s="79">
        <f>+Delivery!Z190</f>
        <v>0</v>
      </c>
    </row>
    <row r="1040" spans="1:6">
      <c r="A1040" t="s">
        <v>1048</v>
      </c>
      <c r="B1040" s="79" t="str">
        <f>Delivery!I190</f>
        <v>Winter boots, Muhvari</v>
      </c>
      <c r="C1040" s="79" t="str">
        <f>Delivery!H190</f>
        <v>3 Junior</v>
      </c>
      <c r="D1040" s="79" t="str">
        <f>Delivery!J190</f>
        <v>5400149A</v>
      </c>
      <c r="E1040" s="79" t="str">
        <f>Delivery!AB189</f>
        <v>11.5</v>
      </c>
      <c r="F1040" s="79">
        <f>+Delivery!AB190</f>
        <v>0</v>
      </c>
    </row>
    <row r="1041" spans="1:6">
      <c r="A1041" t="s">
        <v>1049</v>
      </c>
      <c r="B1041" s="79" t="str">
        <f>Delivery!I190</f>
        <v>Winter boots, Muhvari</v>
      </c>
      <c r="C1041" s="79" t="str">
        <f>Delivery!H190</f>
        <v>3 Junior</v>
      </c>
      <c r="D1041" s="79" t="str">
        <f>Delivery!J190</f>
        <v>5400149A</v>
      </c>
      <c r="E1041" s="79" t="str">
        <f>Delivery!AD189</f>
        <v>12/12.5</v>
      </c>
      <c r="F1041" s="79">
        <f>+Delivery!AD190</f>
        <v>0</v>
      </c>
    </row>
    <row r="1042" spans="1:6">
      <c r="A1042" t="s">
        <v>1050</v>
      </c>
      <c r="B1042" s="79" t="str">
        <f>Delivery!I190</f>
        <v>Winter boots, Muhvari</v>
      </c>
      <c r="C1042" s="79" t="str">
        <f>Delivery!H190</f>
        <v>3 Junior</v>
      </c>
      <c r="D1042" s="79" t="str">
        <f>Delivery!J190</f>
        <v>5400149A</v>
      </c>
      <c r="E1042" s="79" t="str">
        <f>Delivery!AF189</f>
        <v>13/13.5</v>
      </c>
      <c r="F1042" s="79">
        <f>+Delivery!AF190</f>
        <v>0</v>
      </c>
    </row>
    <row r="1043" spans="1:6">
      <c r="A1043" t="s">
        <v>1051</v>
      </c>
      <c r="B1043" s="79" t="str">
        <f>Delivery!I190</f>
        <v>Winter boots, Muhvari</v>
      </c>
      <c r="C1043" s="79" t="str">
        <f>Delivery!H190</f>
        <v>3 Junior</v>
      </c>
      <c r="D1043" s="79" t="str">
        <f>Delivery!J190</f>
        <v>5400149A</v>
      </c>
      <c r="E1043" s="79" t="str">
        <f>Delivery!AH189</f>
        <v>1</v>
      </c>
      <c r="F1043" s="79">
        <f>+Delivery!AH190</f>
        <v>0</v>
      </c>
    </row>
    <row r="1044" spans="1:6">
      <c r="A1044" t="s">
        <v>1052</v>
      </c>
      <c r="B1044" s="79" t="str">
        <f>Delivery!I190</f>
        <v>Winter boots, Muhvari</v>
      </c>
      <c r="C1044" s="79" t="str">
        <f>Delivery!H190</f>
        <v>3 Junior</v>
      </c>
      <c r="D1044" s="79" t="str">
        <f>Delivery!J190</f>
        <v>5400149A</v>
      </c>
      <c r="E1044" s="79" t="str">
        <f>Delivery!AJ189</f>
        <v>1.5/2</v>
      </c>
      <c r="F1044" s="79">
        <f>+Delivery!AJ190</f>
        <v>0</v>
      </c>
    </row>
    <row r="1045" spans="1:6">
      <c r="A1045" t="s">
        <v>1053</v>
      </c>
      <c r="B1045" s="79" t="str">
        <f>Delivery!I190</f>
        <v>Winter boots, Muhvari</v>
      </c>
      <c r="C1045" s="79" t="str">
        <f>Delivery!H190</f>
        <v>3 Junior</v>
      </c>
      <c r="D1045" s="79" t="str">
        <f>Delivery!J190</f>
        <v>5400149A</v>
      </c>
      <c r="E1045" s="79" t="str">
        <f>Delivery!AL189</f>
        <v>2.5/3</v>
      </c>
      <c r="F1045" s="79">
        <f>+Delivery!AL190</f>
        <v>0</v>
      </c>
    </row>
    <row r="1046" spans="1:6">
      <c r="A1046" t="s">
        <v>1054</v>
      </c>
      <c r="B1046" s="79" t="str">
        <f>Delivery!I190</f>
        <v>Winter boots, Muhvari</v>
      </c>
      <c r="C1046" s="79" t="str">
        <f>Delivery!H190</f>
        <v>3 Junior</v>
      </c>
      <c r="D1046" s="79" t="str">
        <f>Delivery!J190</f>
        <v>5400149A</v>
      </c>
      <c r="E1046" s="79" t="str">
        <f>Delivery!AN189</f>
        <v>3.5</v>
      </c>
      <c r="F1046" s="79">
        <f>+Delivery!AN190</f>
        <v>0</v>
      </c>
    </row>
    <row r="1047" spans="1:6">
      <c r="A1047" t="s">
        <v>1055</v>
      </c>
      <c r="B1047" s="79" t="str">
        <f>Delivery!I190</f>
        <v>Winter boots, Muhvari</v>
      </c>
      <c r="C1047" s="79" t="str">
        <f>Delivery!H190</f>
        <v>3 Junior</v>
      </c>
      <c r="D1047" s="79" t="str">
        <f>Delivery!J190</f>
        <v>5400149A</v>
      </c>
      <c r="E1047" s="79" t="str">
        <f>Delivery!AP189</f>
        <v>4/4.5</v>
      </c>
      <c r="F1047" s="79" t="str">
        <f>+Delivery!AP190</f>
        <v/>
      </c>
    </row>
    <row r="1048" spans="1:6">
      <c r="A1048" t="s">
        <v>1056</v>
      </c>
      <c r="B1048" s="79" t="str">
        <f>Delivery!I190</f>
        <v>Winter boots, Muhvari</v>
      </c>
      <c r="C1048" s="79" t="str">
        <f>Delivery!H190</f>
        <v>3 Junior</v>
      </c>
      <c r="D1048" s="79" t="str">
        <f>Delivery!J190</f>
        <v>5400149A</v>
      </c>
      <c r="E1048" s="79" t="str">
        <f>Delivery!AR189</f>
        <v>5/5.5</v>
      </c>
      <c r="F1048" s="79" t="str">
        <f>+Delivery!AR190</f>
        <v/>
      </c>
    </row>
    <row r="1049" spans="1:6">
      <c r="A1049" t="s">
        <v>1057</v>
      </c>
      <c r="B1049" s="79" t="str">
        <f>Delivery!I190</f>
        <v>Winter boots, Muhvari</v>
      </c>
      <c r="C1049" s="79" t="str">
        <f>Delivery!H190</f>
        <v>3 Junior</v>
      </c>
      <c r="D1049" s="79" t="str">
        <f>Delivery!J190</f>
        <v>5400149A</v>
      </c>
      <c r="E1049" s="79" t="str">
        <f>Delivery!AT189</f>
        <v>6/6.5</v>
      </c>
      <c r="F1049" s="79" t="str">
        <f>+Delivery!AT190</f>
        <v/>
      </c>
    </row>
    <row r="1050" spans="1:6">
      <c r="A1050" t="s">
        <v>1058</v>
      </c>
      <c r="B1050" s="79" t="str">
        <f>Delivery!I192</f>
        <v>Winter boots, Muhvari</v>
      </c>
      <c r="C1050" s="79" t="str">
        <f>Delivery!H192</f>
        <v>3 Junior</v>
      </c>
      <c r="D1050" s="79" t="str">
        <f>Delivery!J192</f>
        <v>5400149A</v>
      </c>
      <c r="E1050" s="79" t="str">
        <f>Delivery!N191</f>
        <v>6/6.5</v>
      </c>
      <c r="F1050" s="79" t="str">
        <f>+Delivery!N192</f>
        <v/>
      </c>
    </row>
    <row r="1051" spans="1:6">
      <c r="A1051" t="s">
        <v>1059</v>
      </c>
      <c r="B1051" s="79" t="str">
        <f>Delivery!I192</f>
        <v>Winter boots, Muhvari</v>
      </c>
      <c r="C1051" s="79" t="str">
        <f>Delivery!H192</f>
        <v>3 Junior</v>
      </c>
      <c r="D1051" s="79" t="str">
        <f>Delivery!J192</f>
        <v>5400149A</v>
      </c>
      <c r="E1051" s="79" t="str">
        <f>Delivery!P191</f>
        <v>7</v>
      </c>
      <c r="F1051" s="79">
        <f>+Delivery!P192</f>
        <v>0</v>
      </c>
    </row>
    <row r="1052" spans="1:6">
      <c r="A1052" t="s">
        <v>1060</v>
      </c>
      <c r="B1052" s="79" t="str">
        <f>Delivery!I192</f>
        <v>Winter boots, Muhvari</v>
      </c>
      <c r="C1052" s="79" t="str">
        <f>Delivery!H192</f>
        <v>3 Junior</v>
      </c>
      <c r="D1052" s="79" t="str">
        <f>Delivery!J192</f>
        <v>5400149A</v>
      </c>
      <c r="E1052" s="79" t="str">
        <f>Delivery!R191</f>
        <v>7.5/8</v>
      </c>
      <c r="F1052" s="79">
        <f>+Delivery!R192</f>
        <v>0</v>
      </c>
    </row>
    <row r="1053" spans="1:6">
      <c r="A1053" t="s">
        <v>1061</v>
      </c>
      <c r="B1053" s="79" t="str">
        <f>Delivery!I192</f>
        <v>Winter boots, Muhvari</v>
      </c>
      <c r="C1053" s="79" t="str">
        <f>Delivery!H192</f>
        <v>3 Junior</v>
      </c>
      <c r="D1053" s="79" t="str">
        <f>Delivery!J192</f>
        <v>5400149A</v>
      </c>
      <c r="E1053" s="79" t="str">
        <f>Delivery!T191</f>
        <v>8.5/9</v>
      </c>
      <c r="F1053" s="79">
        <f>+Delivery!T192</f>
        <v>0</v>
      </c>
    </row>
    <row r="1054" spans="1:6">
      <c r="A1054" t="s">
        <v>1062</v>
      </c>
      <c r="B1054" s="79" t="str">
        <f>Delivery!I192</f>
        <v>Winter boots, Muhvari</v>
      </c>
      <c r="C1054" s="79" t="str">
        <f>Delivery!H192</f>
        <v>3 Junior</v>
      </c>
      <c r="D1054" s="79" t="str">
        <f>Delivery!J192</f>
        <v>5400149A</v>
      </c>
      <c r="E1054" s="79" t="str">
        <f>Delivery!V191</f>
        <v>9.5</v>
      </c>
      <c r="F1054" s="79">
        <f>+Delivery!V192</f>
        <v>0</v>
      </c>
    </row>
    <row r="1055" spans="1:6">
      <c r="A1055" t="s">
        <v>1063</v>
      </c>
      <c r="B1055" s="79" t="str">
        <f>Delivery!I192</f>
        <v>Winter boots, Muhvari</v>
      </c>
      <c r="C1055" s="79" t="str">
        <f>Delivery!H192</f>
        <v>3 Junior</v>
      </c>
      <c r="D1055" s="79" t="str">
        <f>Delivery!J192</f>
        <v>5400149A</v>
      </c>
      <c r="E1055" s="79" t="str">
        <f>Delivery!X191</f>
        <v>10/10.5</v>
      </c>
      <c r="F1055" s="79">
        <f>+Delivery!X192</f>
        <v>0</v>
      </c>
    </row>
    <row r="1056" spans="1:6">
      <c r="A1056" t="s">
        <v>1064</v>
      </c>
      <c r="B1056" s="79" t="str">
        <f>Delivery!I192</f>
        <v>Winter boots, Muhvari</v>
      </c>
      <c r="C1056" s="79" t="str">
        <f>Delivery!H192</f>
        <v>3 Junior</v>
      </c>
      <c r="D1056" s="79" t="str">
        <f>Delivery!J192</f>
        <v>5400149A</v>
      </c>
      <c r="E1056" s="79" t="str">
        <f>Delivery!Z191</f>
        <v>11</v>
      </c>
      <c r="F1056" s="79">
        <f>+Delivery!Z192</f>
        <v>0</v>
      </c>
    </row>
    <row r="1057" spans="1:6">
      <c r="A1057" t="s">
        <v>1065</v>
      </c>
      <c r="B1057" s="79" t="str">
        <f>Delivery!I192</f>
        <v>Winter boots, Muhvari</v>
      </c>
      <c r="C1057" s="79" t="str">
        <f>Delivery!H192</f>
        <v>3 Junior</v>
      </c>
      <c r="D1057" s="79" t="str">
        <f>Delivery!J192</f>
        <v>5400149A</v>
      </c>
      <c r="E1057" s="79" t="str">
        <f>Delivery!AB191</f>
        <v>11.5</v>
      </c>
      <c r="F1057" s="79">
        <f>+Delivery!AB192</f>
        <v>0</v>
      </c>
    </row>
    <row r="1058" spans="1:6">
      <c r="A1058" t="s">
        <v>1066</v>
      </c>
      <c r="B1058" s="79" t="str">
        <f>Delivery!I192</f>
        <v>Winter boots, Muhvari</v>
      </c>
      <c r="C1058" s="79" t="str">
        <f>Delivery!H192</f>
        <v>3 Junior</v>
      </c>
      <c r="D1058" s="79" t="str">
        <f>Delivery!J192</f>
        <v>5400149A</v>
      </c>
      <c r="E1058" s="79" t="str">
        <f>Delivery!AD191</f>
        <v>12/12.5</v>
      </c>
      <c r="F1058" s="79">
        <f>+Delivery!AD192</f>
        <v>0</v>
      </c>
    </row>
    <row r="1059" spans="1:6">
      <c r="A1059" t="s">
        <v>1067</v>
      </c>
      <c r="B1059" s="79" t="str">
        <f>Delivery!I192</f>
        <v>Winter boots, Muhvari</v>
      </c>
      <c r="C1059" s="79" t="str">
        <f>Delivery!H192</f>
        <v>3 Junior</v>
      </c>
      <c r="D1059" s="79" t="str">
        <f>Delivery!J192</f>
        <v>5400149A</v>
      </c>
      <c r="E1059" s="79" t="str">
        <f>Delivery!AF191</f>
        <v>13/13.5</v>
      </c>
      <c r="F1059" s="79">
        <f>+Delivery!AF192</f>
        <v>0</v>
      </c>
    </row>
    <row r="1060" spans="1:6">
      <c r="A1060" t="s">
        <v>1068</v>
      </c>
      <c r="B1060" s="79" t="str">
        <f>Delivery!I192</f>
        <v>Winter boots, Muhvari</v>
      </c>
      <c r="C1060" s="79" t="str">
        <f>Delivery!H192</f>
        <v>3 Junior</v>
      </c>
      <c r="D1060" s="79" t="str">
        <f>Delivery!J192</f>
        <v>5400149A</v>
      </c>
      <c r="E1060" s="79" t="str">
        <f>Delivery!AH191</f>
        <v>1</v>
      </c>
      <c r="F1060" s="79" t="str">
        <f>+Delivery!AH192</f>
        <v/>
      </c>
    </row>
    <row r="1061" spans="1:6">
      <c r="A1061" t="s">
        <v>1069</v>
      </c>
      <c r="B1061" s="79" t="str">
        <f>Delivery!I192</f>
        <v>Winter boots, Muhvari</v>
      </c>
      <c r="C1061" s="79" t="str">
        <f>Delivery!H192</f>
        <v>3 Junior</v>
      </c>
      <c r="D1061" s="79" t="str">
        <f>Delivery!J192</f>
        <v>5400149A</v>
      </c>
      <c r="E1061" s="79" t="str">
        <f>Delivery!AJ191</f>
        <v>1.5/2</v>
      </c>
      <c r="F1061" s="79" t="str">
        <f>+Delivery!AJ192</f>
        <v/>
      </c>
    </row>
    <row r="1062" spans="1:6">
      <c r="A1062" t="s">
        <v>1070</v>
      </c>
      <c r="B1062" s="79" t="str">
        <f>Delivery!I192</f>
        <v>Winter boots, Muhvari</v>
      </c>
      <c r="C1062" s="79" t="str">
        <f>Delivery!H192</f>
        <v>3 Junior</v>
      </c>
      <c r="D1062" s="79" t="str">
        <f>Delivery!J192</f>
        <v>5400149A</v>
      </c>
      <c r="E1062" s="79" t="str">
        <f>Delivery!AL191</f>
        <v>2.5/3</v>
      </c>
      <c r="F1062" s="79" t="str">
        <f>+Delivery!AL192</f>
        <v/>
      </c>
    </row>
    <row r="1063" spans="1:6">
      <c r="A1063" t="s">
        <v>1071</v>
      </c>
      <c r="B1063" s="79" t="str">
        <f>Delivery!I192</f>
        <v>Winter boots, Muhvari</v>
      </c>
      <c r="C1063" s="79" t="str">
        <f>Delivery!H192</f>
        <v>3 Junior</v>
      </c>
      <c r="D1063" s="79" t="str">
        <f>Delivery!J192</f>
        <v>5400149A</v>
      </c>
      <c r="E1063" s="79" t="str">
        <f>Delivery!AN191</f>
        <v>3.5</v>
      </c>
      <c r="F1063" s="79" t="str">
        <f>+Delivery!AN192</f>
        <v/>
      </c>
    </row>
    <row r="1064" spans="1:6">
      <c r="A1064" t="s">
        <v>1072</v>
      </c>
      <c r="B1064" s="79" t="str">
        <f>Delivery!I192</f>
        <v>Winter boots, Muhvari</v>
      </c>
      <c r="C1064" s="79" t="str">
        <f>Delivery!H192</f>
        <v>3 Junior</v>
      </c>
      <c r="D1064" s="79" t="str">
        <f>Delivery!J192</f>
        <v>5400149A</v>
      </c>
      <c r="E1064" s="79" t="str">
        <f>Delivery!AP191</f>
        <v>4/4.5</v>
      </c>
      <c r="F1064" s="79" t="str">
        <f>+Delivery!AP192</f>
        <v/>
      </c>
    </row>
    <row r="1065" spans="1:6">
      <c r="A1065" t="s">
        <v>1073</v>
      </c>
      <c r="B1065" s="79" t="str">
        <f>Delivery!I192</f>
        <v>Winter boots, Muhvari</v>
      </c>
      <c r="C1065" s="79" t="str">
        <f>Delivery!H192</f>
        <v>3 Junior</v>
      </c>
      <c r="D1065" s="79" t="str">
        <f>Delivery!J192</f>
        <v>5400149A</v>
      </c>
      <c r="E1065" s="79" t="str">
        <f>Delivery!AR191</f>
        <v>5/5.5</v>
      </c>
      <c r="F1065" s="79" t="str">
        <f>+Delivery!AR192</f>
        <v/>
      </c>
    </row>
    <row r="1066" spans="1:6">
      <c r="A1066" t="s">
        <v>1074</v>
      </c>
      <c r="B1066" s="79" t="str">
        <f>Delivery!I192</f>
        <v>Winter boots, Muhvari</v>
      </c>
      <c r="C1066" s="79" t="str">
        <f>Delivery!H192</f>
        <v>3 Junior</v>
      </c>
      <c r="D1066" s="79" t="str">
        <f>Delivery!J192</f>
        <v>5400149A</v>
      </c>
      <c r="E1066" s="79" t="str">
        <f>Delivery!AT191</f>
        <v>6/6.5</v>
      </c>
      <c r="F1066" s="79" t="str">
        <f>+Delivery!AT192</f>
        <v/>
      </c>
    </row>
    <row r="1067" spans="1:6">
      <c r="A1067" t="s">
        <v>1075</v>
      </c>
      <c r="B1067" s="79" t="str">
        <f>Delivery!I194</f>
        <v>Winter boots, Nefar</v>
      </c>
      <c r="C1067" s="79" t="str">
        <f>Delivery!H194</f>
        <v>2 Kids</v>
      </c>
      <c r="D1067" s="79" t="str">
        <f>Delivery!J194</f>
        <v>5400024A</v>
      </c>
      <c r="E1067" s="79" t="str">
        <f>Delivery!N193</f>
        <v>4.5/5</v>
      </c>
      <c r="F1067" s="79">
        <f>+Delivery!N194</f>
        <v>0</v>
      </c>
    </row>
    <row r="1068" spans="1:6">
      <c r="A1068" t="s">
        <v>1076</v>
      </c>
      <c r="B1068" s="79" t="str">
        <f>Delivery!I194</f>
        <v>Winter boots, Nefar</v>
      </c>
      <c r="C1068" s="79" t="str">
        <f>Delivery!H194</f>
        <v>2 Kids</v>
      </c>
      <c r="D1068" s="79" t="str">
        <f>Delivery!J194</f>
        <v>5400024A</v>
      </c>
      <c r="E1068" s="79" t="str">
        <f>Delivery!P193</f>
        <v>5.5</v>
      </c>
      <c r="F1068" s="79">
        <f>+Delivery!P194</f>
        <v>0</v>
      </c>
    </row>
    <row r="1069" spans="1:6">
      <c r="A1069" t="s">
        <v>1077</v>
      </c>
      <c r="B1069" s="79" t="str">
        <f>Delivery!I194</f>
        <v>Winter boots, Nefar</v>
      </c>
      <c r="C1069" s="79" t="str">
        <f>Delivery!H194</f>
        <v>2 Kids</v>
      </c>
      <c r="D1069" s="79" t="str">
        <f>Delivery!J194</f>
        <v>5400024A</v>
      </c>
      <c r="E1069" s="79" t="str">
        <f>Delivery!R193</f>
        <v>6/6.5</v>
      </c>
      <c r="F1069" s="79">
        <f>+Delivery!R194</f>
        <v>0</v>
      </c>
    </row>
    <row r="1070" spans="1:6">
      <c r="A1070" t="s">
        <v>1078</v>
      </c>
      <c r="B1070" s="79" t="str">
        <f>Delivery!I194</f>
        <v>Winter boots, Nefar</v>
      </c>
      <c r="C1070" s="79" t="str">
        <f>Delivery!H194</f>
        <v>2 Kids</v>
      </c>
      <c r="D1070" s="79" t="str">
        <f>Delivery!J194</f>
        <v>5400024A</v>
      </c>
      <c r="E1070" s="79" t="str">
        <f>Delivery!T193</f>
        <v>7</v>
      </c>
      <c r="F1070" s="79">
        <f>+Delivery!T194</f>
        <v>0</v>
      </c>
    </row>
    <row r="1071" spans="1:6">
      <c r="A1071" t="s">
        <v>1079</v>
      </c>
      <c r="B1071" s="79" t="str">
        <f>Delivery!I194</f>
        <v>Winter boots, Nefar</v>
      </c>
      <c r="C1071" s="79" t="str">
        <f>Delivery!H194</f>
        <v>2 Kids</v>
      </c>
      <c r="D1071" s="79" t="str">
        <f>Delivery!J194</f>
        <v>5400024A</v>
      </c>
      <c r="E1071" s="79" t="str">
        <f>Delivery!V193</f>
        <v>7.5/8</v>
      </c>
      <c r="F1071" s="79">
        <f>+Delivery!V194</f>
        <v>0</v>
      </c>
    </row>
    <row r="1072" spans="1:6">
      <c r="A1072" t="s">
        <v>1080</v>
      </c>
      <c r="B1072" s="79" t="str">
        <f>Delivery!I194</f>
        <v>Winter boots, Nefar</v>
      </c>
      <c r="C1072" s="79" t="str">
        <f>Delivery!H194</f>
        <v>2 Kids</v>
      </c>
      <c r="D1072" s="79" t="str">
        <f>Delivery!J194</f>
        <v>5400024A</v>
      </c>
      <c r="E1072" s="79" t="str">
        <f>Delivery!X193</f>
        <v>8.5/9</v>
      </c>
      <c r="F1072" s="79">
        <f>+Delivery!X194</f>
        <v>0</v>
      </c>
    </row>
    <row r="1073" spans="1:6">
      <c r="A1073" t="s">
        <v>1081</v>
      </c>
      <c r="B1073" s="79" t="str">
        <f>Delivery!I194</f>
        <v>Winter boots, Nefar</v>
      </c>
      <c r="C1073" s="79" t="str">
        <f>Delivery!H194</f>
        <v>2 Kids</v>
      </c>
      <c r="D1073" s="79" t="str">
        <f>Delivery!J194</f>
        <v>5400024A</v>
      </c>
      <c r="E1073" s="79" t="str">
        <f>Delivery!Z193</f>
        <v>9.5</v>
      </c>
      <c r="F1073" s="79">
        <f>+Delivery!Z194</f>
        <v>0</v>
      </c>
    </row>
    <row r="1074" spans="1:6">
      <c r="A1074" t="s">
        <v>1082</v>
      </c>
      <c r="B1074" s="79" t="str">
        <f>Delivery!I194</f>
        <v>Winter boots, Nefar</v>
      </c>
      <c r="C1074" s="79" t="str">
        <f>Delivery!H194</f>
        <v>2 Kids</v>
      </c>
      <c r="D1074" s="79" t="str">
        <f>Delivery!J194</f>
        <v>5400024A</v>
      </c>
      <c r="E1074" s="79" t="str">
        <f>Delivery!AB193</f>
        <v>10/10.5</v>
      </c>
      <c r="F1074" s="79">
        <f>+Delivery!AB194</f>
        <v>0</v>
      </c>
    </row>
    <row r="1075" spans="1:6">
      <c r="A1075" t="s">
        <v>1083</v>
      </c>
      <c r="B1075" s="79" t="str">
        <f>Delivery!I194</f>
        <v>Winter boots, Nefar</v>
      </c>
      <c r="C1075" s="79" t="str">
        <f>Delivery!H194</f>
        <v>2 Kids</v>
      </c>
      <c r="D1075" s="79" t="str">
        <f>Delivery!J194</f>
        <v>5400024A</v>
      </c>
      <c r="E1075" s="79" t="str">
        <f>Delivery!AD193</f>
        <v>11</v>
      </c>
      <c r="F1075" s="79">
        <f>+Delivery!AD194</f>
        <v>0</v>
      </c>
    </row>
    <row r="1076" spans="1:6">
      <c r="A1076" t="s">
        <v>1084</v>
      </c>
      <c r="B1076" s="79" t="str">
        <f>Delivery!I194</f>
        <v>Winter boots, Nefar</v>
      </c>
      <c r="C1076" s="79" t="str">
        <f>Delivery!H194</f>
        <v>2 Kids</v>
      </c>
      <c r="D1076" s="79" t="str">
        <f>Delivery!J194</f>
        <v>5400024A</v>
      </c>
      <c r="E1076" s="79" t="str">
        <f>Delivery!AF193</f>
        <v>11.5</v>
      </c>
      <c r="F1076" s="79">
        <f>+Delivery!AF194</f>
        <v>0</v>
      </c>
    </row>
    <row r="1077" spans="1:6">
      <c r="A1077" t="s">
        <v>1085</v>
      </c>
      <c r="B1077" s="79" t="str">
        <f>Delivery!I194</f>
        <v>Winter boots, Nefar</v>
      </c>
      <c r="C1077" s="79" t="str">
        <f>Delivery!H194</f>
        <v>2 Kids</v>
      </c>
      <c r="D1077" s="79" t="str">
        <f>Delivery!J194</f>
        <v>5400024A</v>
      </c>
      <c r="E1077" s="79" t="str">
        <f>Delivery!AH193</f>
        <v>12/12.5</v>
      </c>
      <c r="F1077" s="79">
        <f>+Delivery!AH194</f>
        <v>0</v>
      </c>
    </row>
    <row r="1078" spans="1:6">
      <c r="A1078" t="s">
        <v>1086</v>
      </c>
      <c r="B1078" s="79" t="str">
        <f>Delivery!I194</f>
        <v>Winter boots, Nefar</v>
      </c>
      <c r="C1078" s="79" t="str">
        <f>Delivery!H194</f>
        <v>2 Kids</v>
      </c>
      <c r="D1078" s="79" t="str">
        <f>Delivery!J194</f>
        <v>5400024A</v>
      </c>
      <c r="E1078" s="79" t="str">
        <f>Delivery!AJ193</f>
        <v>13/13.5</v>
      </c>
      <c r="F1078" s="79" t="str">
        <f>+Delivery!AJ194</f>
        <v/>
      </c>
    </row>
    <row r="1079" spans="1:6">
      <c r="A1079" t="s">
        <v>1087</v>
      </c>
      <c r="B1079" s="79" t="str">
        <f>Delivery!I194</f>
        <v>Winter boots, Nefar</v>
      </c>
      <c r="C1079" s="79" t="str">
        <f>Delivery!H194</f>
        <v>2 Kids</v>
      </c>
      <c r="D1079" s="79" t="str">
        <f>Delivery!J194</f>
        <v>5400024A</v>
      </c>
      <c r="E1079" s="79" t="str">
        <f>Delivery!AL193</f>
        <v>1</v>
      </c>
      <c r="F1079" s="79">
        <f>+Delivery!AL194</f>
        <v>0</v>
      </c>
    </row>
    <row r="1080" spans="1:6">
      <c r="A1080" t="s">
        <v>1088</v>
      </c>
      <c r="B1080" s="79" t="str">
        <f>Delivery!I194</f>
        <v>Winter boots, Nefar</v>
      </c>
      <c r="C1080" s="79" t="str">
        <f>Delivery!H194</f>
        <v>2 Kids</v>
      </c>
      <c r="D1080" s="79" t="str">
        <f>Delivery!J194</f>
        <v>5400024A</v>
      </c>
      <c r="E1080" s="79" t="str">
        <f>Delivery!AN193</f>
        <v>1.5/2</v>
      </c>
      <c r="F1080" s="79">
        <f>+Delivery!AN194</f>
        <v>0</v>
      </c>
    </row>
    <row r="1081" spans="1:6">
      <c r="A1081" t="s">
        <v>1089</v>
      </c>
      <c r="B1081" s="79" t="str">
        <f>Delivery!I194</f>
        <v>Winter boots, Nefar</v>
      </c>
      <c r="C1081" s="79" t="str">
        <f>Delivery!H194</f>
        <v>2 Kids</v>
      </c>
      <c r="D1081" s="79" t="str">
        <f>Delivery!J194</f>
        <v>5400024A</v>
      </c>
      <c r="E1081" s="79" t="str">
        <f>Delivery!AP193</f>
        <v>2.5/3</v>
      </c>
      <c r="F1081" s="79">
        <f>+Delivery!AP194</f>
        <v>0</v>
      </c>
    </row>
    <row r="1082" spans="1:6">
      <c r="A1082" t="s">
        <v>1090</v>
      </c>
      <c r="B1082" s="79" t="str">
        <f>Delivery!I194</f>
        <v>Winter boots, Nefar</v>
      </c>
      <c r="C1082" s="79" t="str">
        <f>Delivery!H194</f>
        <v>2 Kids</v>
      </c>
      <c r="D1082" s="79" t="str">
        <f>Delivery!J194</f>
        <v>5400024A</v>
      </c>
      <c r="E1082" s="79" t="str">
        <f>Delivery!AR193</f>
        <v>3.5</v>
      </c>
      <c r="F1082" s="79">
        <f>+Delivery!AR194</f>
        <v>0</v>
      </c>
    </row>
    <row r="1083" spans="1:6">
      <c r="A1083" t="s">
        <v>1091</v>
      </c>
      <c r="B1083" s="79" t="str">
        <f>Delivery!I196</f>
        <v>Winter boots, Nefar</v>
      </c>
      <c r="C1083" s="79" t="str">
        <f>Delivery!H196</f>
        <v>2 Kids</v>
      </c>
      <c r="D1083" s="79" t="str">
        <f>Delivery!J196</f>
        <v>5400024A</v>
      </c>
      <c r="E1083" s="79" t="str">
        <f>Delivery!N195</f>
        <v>4.5/5</v>
      </c>
      <c r="F1083" s="79">
        <f>+Delivery!N196</f>
        <v>0</v>
      </c>
    </row>
    <row r="1084" spans="1:6">
      <c r="A1084" t="s">
        <v>1092</v>
      </c>
      <c r="B1084" s="79" t="str">
        <f>Delivery!I196</f>
        <v>Winter boots, Nefar</v>
      </c>
      <c r="C1084" s="79" t="str">
        <f>Delivery!H196</f>
        <v>2 Kids</v>
      </c>
      <c r="D1084" s="79" t="str">
        <f>Delivery!J196</f>
        <v>5400024A</v>
      </c>
      <c r="E1084" s="79" t="str">
        <f>Delivery!P195</f>
        <v>5.5</v>
      </c>
      <c r="F1084" s="79">
        <f>+Delivery!P196</f>
        <v>0</v>
      </c>
    </row>
    <row r="1085" spans="1:6">
      <c r="A1085" t="s">
        <v>1093</v>
      </c>
      <c r="B1085" s="79" t="str">
        <f>Delivery!I196</f>
        <v>Winter boots, Nefar</v>
      </c>
      <c r="C1085" s="79" t="str">
        <f>Delivery!H196</f>
        <v>2 Kids</v>
      </c>
      <c r="D1085" s="79" t="str">
        <f>Delivery!J196</f>
        <v>5400024A</v>
      </c>
      <c r="E1085" s="79" t="str">
        <f>Delivery!R195</f>
        <v>6/6.5</v>
      </c>
      <c r="F1085" s="79">
        <f>+Delivery!R196</f>
        <v>0</v>
      </c>
    </row>
    <row r="1086" spans="1:6">
      <c r="A1086" t="s">
        <v>1094</v>
      </c>
      <c r="B1086" s="79" t="str">
        <f>Delivery!I196</f>
        <v>Winter boots, Nefar</v>
      </c>
      <c r="C1086" s="79" t="str">
        <f>Delivery!H196</f>
        <v>2 Kids</v>
      </c>
      <c r="D1086" s="79" t="str">
        <f>Delivery!J196</f>
        <v>5400024A</v>
      </c>
      <c r="E1086" s="79" t="str">
        <f>Delivery!T195</f>
        <v>7</v>
      </c>
      <c r="F1086" s="79">
        <f>+Delivery!T196</f>
        <v>0</v>
      </c>
    </row>
    <row r="1087" spans="1:6">
      <c r="A1087" t="s">
        <v>1095</v>
      </c>
      <c r="B1087" s="79" t="str">
        <f>Delivery!I196</f>
        <v>Winter boots, Nefar</v>
      </c>
      <c r="C1087" s="79" t="str">
        <f>Delivery!H196</f>
        <v>2 Kids</v>
      </c>
      <c r="D1087" s="79" t="str">
        <f>Delivery!J196</f>
        <v>5400024A</v>
      </c>
      <c r="E1087" s="79" t="str">
        <f>Delivery!V195</f>
        <v>7.5/8</v>
      </c>
      <c r="F1087" s="79">
        <f>+Delivery!V196</f>
        <v>0</v>
      </c>
    </row>
    <row r="1088" spans="1:6">
      <c r="A1088" t="s">
        <v>1096</v>
      </c>
      <c r="B1088" s="79" t="str">
        <f>Delivery!I196</f>
        <v>Winter boots, Nefar</v>
      </c>
      <c r="C1088" s="79" t="str">
        <f>Delivery!H196</f>
        <v>2 Kids</v>
      </c>
      <c r="D1088" s="79" t="str">
        <f>Delivery!J196</f>
        <v>5400024A</v>
      </c>
      <c r="E1088" s="79" t="str">
        <f>Delivery!X195</f>
        <v>8.5/9</v>
      </c>
      <c r="F1088" s="79">
        <f>+Delivery!X196</f>
        <v>0</v>
      </c>
    </row>
    <row r="1089" spans="1:6">
      <c r="A1089" t="s">
        <v>1097</v>
      </c>
      <c r="B1089" s="79" t="str">
        <f>Delivery!I196</f>
        <v>Winter boots, Nefar</v>
      </c>
      <c r="C1089" s="79" t="str">
        <f>Delivery!H196</f>
        <v>2 Kids</v>
      </c>
      <c r="D1089" s="79" t="str">
        <f>Delivery!J196</f>
        <v>5400024A</v>
      </c>
      <c r="E1089" s="79" t="str">
        <f>Delivery!Z195</f>
        <v>9.5</v>
      </c>
      <c r="F1089" s="79">
        <f>+Delivery!Z196</f>
        <v>0</v>
      </c>
    </row>
    <row r="1090" spans="1:6">
      <c r="A1090" t="s">
        <v>1098</v>
      </c>
      <c r="B1090" s="79" t="str">
        <f>Delivery!I196</f>
        <v>Winter boots, Nefar</v>
      </c>
      <c r="C1090" s="79" t="str">
        <f>Delivery!H196</f>
        <v>2 Kids</v>
      </c>
      <c r="D1090" s="79" t="str">
        <f>Delivery!J196</f>
        <v>5400024A</v>
      </c>
      <c r="E1090" s="79" t="str">
        <f>Delivery!AB195</f>
        <v>10/10.5</v>
      </c>
      <c r="F1090" s="79">
        <f>+Delivery!AB196</f>
        <v>0</v>
      </c>
    </row>
    <row r="1091" spans="1:6">
      <c r="A1091" t="s">
        <v>1099</v>
      </c>
      <c r="B1091" s="79" t="str">
        <f>Delivery!I196</f>
        <v>Winter boots, Nefar</v>
      </c>
      <c r="C1091" s="79" t="str">
        <f>Delivery!H196</f>
        <v>2 Kids</v>
      </c>
      <c r="D1091" s="79" t="str">
        <f>Delivery!J196</f>
        <v>5400024A</v>
      </c>
      <c r="E1091" s="79" t="str">
        <f>Delivery!AD195</f>
        <v>11</v>
      </c>
      <c r="F1091" s="79">
        <f>+Delivery!AD196</f>
        <v>0</v>
      </c>
    </row>
    <row r="1092" spans="1:6">
      <c r="A1092" t="s">
        <v>1100</v>
      </c>
      <c r="B1092" s="79" t="str">
        <f>Delivery!I196</f>
        <v>Winter boots, Nefar</v>
      </c>
      <c r="C1092" s="79" t="str">
        <f>Delivery!H196</f>
        <v>2 Kids</v>
      </c>
      <c r="D1092" s="79" t="str">
        <f>Delivery!J196</f>
        <v>5400024A</v>
      </c>
      <c r="E1092" s="79" t="str">
        <f>Delivery!AF195</f>
        <v>11.5</v>
      </c>
      <c r="F1092" s="79">
        <f>+Delivery!AF196</f>
        <v>0</v>
      </c>
    </row>
    <row r="1093" spans="1:6">
      <c r="A1093" t="s">
        <v>1101</v>
      </c>
      <c r="B1093" s="79" t="str">
        <f>Delivery!I196</f>
        <v>Winter boots, Nefar</v>
      </c>
      <c r="C1093" s="79" t="str">
        <f>Delivery!H196</f>
        <v>2 Kids</v>
      </c>
      <c r="D1093" s="79" t="str">
        <f>Delivery!J196</f>
        <v>5400024A</v>
      </c>
      <c r="E1093" s="79" t="str">
        <f>Delivery!AH195</f>
        <v>12/12.5</v>
      </c>
      <c r="F1093" s="79">
        <f>+Delivery!AH196</f>
        <v>0</v>
      </c>
    </row>
    <row r="1094" spans="1:6">
      <c r="A1094" t="s">
        <v>1102</v>
      </c>
      <c r="B1094" s="79" t="str">
        <f>Delivery!I196</f>
        <v>Winter boots, Nefar</v>
      </c>
      <c r="C1094" s="79" t="str">
        <f>Delivery!H196</f>
        <v>2 Kids</v>
      </c>
      <c r="D1094" s="79" t="str">
        <f>Delivery!J196</f>
        <v>5400024A</v>
      </c>
      <c r="E1094" s="79" t="str">
        <f>Delivery!AJ195</f>
        <v>13/13.5</v>
      </c>
      <c r="F1094" s="79">
        <f>+Delivery!AJ196</f>
        <v>0</v>
      </c>
    </row>
    <row r="1095" spans="1:6">
      <c r="A1095" t="s">
        <v>1103</v>
      </c>
      <c r="B1095" s="79" t="str">
        <f>Delivery!I196</f>
        <v>Winter boots, Nefar</v>
      </c>
      <c r="C1095" s="79" t="str">
        <f>Delivery!H196</f>
        <v>2 Kids</v>
      </c>
      <c r="D1095" s="79" t="str">
        <f>Delivery!J196</f>
        <v>5400024A</v>
      </c>
      <c r="E1095" s="79" t="str">
        <f>Delivery!AL195</f>
        <v>1</v>
      </c>
      <c r="F1095" s="79">
        <f>+Delivery!AL196</f>
        <v>0</v>
      </c>
    </row>
    <row r="1096" spans="1:6">
      <c r="A1096" t="s">
        <v>1104</v>
      </c>
      <c r="B1096" s="79" t="str">
        <f>Delivery!I196</f>
        <v>Winter boots, Nefar</v>
      </c>
      <c r="C1096" s="79" t="str">
        <f>Delivery!H196</f>
        <v>2 Kids</v>
      </c>
      <c r="D1096" s="79" t="str">
        <f>Delivery!J196</f>
        <v>5400024A</v>
      </c>
      <c r="E1096" s="79" t="str">
        <f>Delivery!AN195</f>
        <v>1.5/2</v>
      </c>
      <c r="F1096" s="79">
        <f>+Delivery!AN196</f>
        <v>0</v>
      </c>
    </row>
    <row r="1097" spans="1:6">
      <c r="A1097" t="s">
        <v>1105</v>
      </c>
      <c r="B1097" s="79" t="str">
        <f>Delivery!I196</f>
        <v>Winter boots, Nefar</v>
      </c>
      <c r="C1097" s="79" t="str">
        <f>Delivery!H196</f>
        <v>2 Kids</v>
      </c>
      <c r="D1097" s="79" t="str">
        <f>Delivery!J196</f>
        <v>5400024A</v>
      </c>
      <c r="E1097" s="79" t="str">
        <f>Delivery!AP195</f>
        <v>2.5/3</v>
      </c>
      <c r="F1097" s="79">
        <f>+Delivery!AP196</f>
        <v>0</v>
      </c>
    </row>
    <row r="1098" spans="1:6">
      <c r="A1098" t="s">
        <v>1106</v>
      </c>
      <c r="B1098" s="79" t="str">
        <f>Delivery!I196</f>
        <v>Winter boots, Nefar</v>
      </c>
      <c r="C1098" s="79" t="str">
        <f>Delivery!H196</f>
        <v>2 Kids</v>
      </c>
      <c r="D1098" s="79" t="str">
        <f>Delivery!J196</f>
        <v>5400024A</v>
      </c>
      <c r="E1098" s="79" t="str">
        <f>Delivery!AR195</f>
        <v>3.5</v>
      </c>
      <c r="F1098" s="79" t="str">
        <f>+Delivery!AR196</f>
        <v/>
      </c>
    </row>
    <row r="1099" spans="1:6">
      <c r="A1099" t="s">
        <v>1107</v>
      </c>
      <c r="B1099" s="79" t="str">
        <f>Delivery!I198</f>
        <v>Winter boots, Nefar</v>
      </c>
      <c r="C1099" s="79" t="str">
        <f>Delivery!H198</f>
        <v>2 Kids</v>
      </c>
      <c r="D1099" s="79" t="str">
        <f>Delivery!J198</f>
        <v>5400024A</v>
      </c>
      <c r="E1099" s="79" t="str">
        <f>Delivery!N197</f>
        <v>4.5/5</v>
      </c>
      <c r="F1099" s="79">
        <f>+Delivery!N198</f>
        <v>0</v>
      </c>
    </row>
    <row r="1100" spans="1:6">
      <c r="A1100" t="s">
        <v>1108</v>
      </c>
      <c r="B1100" s="79" t="str">
        <f>Delivery!I198</f>
        <v>Winter boots, Nefar</v>
      </c>
      <c r="C1100" s="79" t="str">
        <f>Delivery!H198</f>
        <v>2 Kids</v>
      </c>
      <c r="D1100" s="79" t="str">
        <f>Delivery!J198</f>
        <v>5400024A</v>
      </c>
      <c r="E1100" s="79" t="str">
        <f>Delivery!P197</f>
        <v>5.5</v>
      </c>
      <c r="F1100" s="79">
        <f>+Delivery!P198</f>
        <v>0</v>
      </c>
    </row>
    <row r="1101" spans="1:6">
      <c r="A1101" t="s">
        <v>1109</v>
      </c>
      <c r="B1101" s="79" t="str">
        <f>Delivery!I198</f>
        <v>Winter boots, Nefar</v>
      </c>
      <c r="C1101" s="79" t="str">
        <f>Delivery!H198</f>
        <v>2 Kids</v>
      </c>
      <c r="D1101" s="79" t="str">
        <f>Delivery!J198</f>
        <v>5400024A</v>
      </c>
      <c r="E1101" s="79" t="str">
        <f>Delivery!R197</f>
        <v>6/6.5</v>
      </c>
      <c r="F1101" s="79">
        <f>+Delivery!R198</f>
        <v>0</v>
      </c>
    </row>
    <row r="1102" spans="1:6">
      <c r="A1102" t="s">
        <v>1110</v>
      </c>
      <c r="B1102" s="79" t="str">
        <f>Delivery!I198</f>
        <v>Winter boots, Nefar</v>
      </c>
      <c r="C1102" s="79" t="str">
        <f>Delivery!H198</f>
        <v>2 Kids</v>
      </c>
      <c r="D1102" s="79" t="str">
        <f>Delivery!J198</f>
        <v>5400024A</v>
      </c>
      <c r="E1102" s="79" t="str">
        <f>Delivery!T197</f>
        <v>7</v>
      </c>
      <c r="F1102" s="79">
        <f>+Delivery!T198</f>
        <v>0</v>
      </c>
    </row>
    <row r="1103" spans="1:6">
      <c r="A1103" t="s">
        <v>1111</v>
      </c>
      <c r="B1103" s="79" t="str">
        <f>Delivery!I198</f>
        <v>Winter boots, Nefar</v>
      </c>
      <c r="C1103" s="79" t="str">
        <f>Delivery!H198</f>
        <v>2 Kids</v>
      </c>
      <c r="D1103" s="79" t="str">
        <f>Delivery!J198</f>
        <v>5400024A</v>
      </c>
      <c r="E1103" s="79" t="str">
        <f>Delivery!V197</f>
        <v>7.5/8</v>
      </c>
      <c r="F1103" s="79">
        <f>+Delivery!V198</f>
        <v>0</v>
      </c>
    </row>
    <row r="1104" spans="1:6">
      <c r="A1104" t="s">
        <v>1112</v>
      </c>
      <c r="B1104" s="79" t="str">
        <f>Delivery!I198</f>
        <v>Winter boots, Nefar</v>
      </c>
      <c r="C1104" s="79" t="str">
        <f>Delivery!H198</f>
        <v>2 Kids</v>
      </c>
      <c r="D1104" s="79" t="str">
        <f>Delivery!J198</f>
        <v>5400024A</v>
      </c>
      <c r="E1104" s="79" t="str">
        <f>Delivery!X197</f>
        <v>8.5/9</v>
      </c>
      <c r="F1104" s="79">
        <f>+Delivery!X198</f>
        <v>0</v>
      </c>
    </row>
    <row r="1105" spans="1:6">
      <c r="A1105" t="s">
        <v>1113</v>
      </c>
      <c r="B1105" s="79" t="str">
        <f>Delivery!I198</f>
        <v>Winter boots, Nefar</v>
      </c>
      <c r="C1105" s="79" t="str">
        <f>Delivery!H198</f>
        <v>2 Kids</v>
      </c>
      <c r="D1105" s="79" t="str">
        <f>Delivery!J198</f>
        <v>5400024A</v>
      </c>
      <c r="E1105" s="79" t="str">
        <f>Delivery!Z197</f>
        <v>9.5</v>
      </c>
      <c r="F1105" s="79">
        <f>+Delivery!Z198</f>
        <v>0</v>
      </c>
    </row>
    <row r="1106" spans="1:6">
      <c r="A1106" t="s">
        <v>1114</v>
      </c>
      <c r="B1106" s="79" t="str">
        <f>Delivery!I198</f>
        <v>Winter boots, Nefar</v>
      </c>
      <c r="C1106" s="79" t="str">
        <f>Delivery!H198</f>
        <v>2 Kids</v>
      </c>
      <c r="D1106" s="79" t="str">
        <f>Delivery!J198</f>
        <v>5400024A</v>
      </c>
      <c r="E1106" s="79" t="str">
        <f>Delivery!AB197</f>
        <v>10/10.5</v>
      </c>
      <c r="F1106" s="79">
        <f>+Delivery!AB198</f>
        <v>0</v>
      </c>
    </row>
    <row r="1107" spans="1:6">
      <c r="A1107" t="s">
        <v>1115</v>
      </c>
      <c r="B1107" s="79" t="str">
        <f>Delivery!I198</f>
        <v>Winter boots, Nefar</v>
      </c>
      <c r="C1107" s="79" t="str">
        <f>Delivery!H198</f>
        <v>2 Kids</v>
      </c>
      <c r="D1107" s="79" t="str">
        <f>Delivery!J198</f>
        <v>5400024A</v>
      </c>
      <c r="E1107" s="79" t="str">
        <f>Delivery!AD197</f>
        <v>11</v>
      </c>
      <c r="F1107" s="79">
        <f>+Delivery!AD198</f>
        <v>0</v>
      </c>
    </row>
    <row r="1108" spans="1:6">
      <c r="A1108" t="s">
        <v>1116</v>
      </c>
      <c r="B1108" s="79" t="str">
        <f>Delivery!I198</f>
        <v>Winter boots, Nefar</v>
      </c>
      <c r="C1108" s="79" t="str">
        <f>Delivery!H198</f>
        <v>2 Kids</v>
      </c>
      <c r="D1108" s="79" t="str">
        <f>Delivery!J198</f>
        <v>5400024A</v>
      </c>
      <c r="E1108" s="79" t="str">
        <f>Delivery!AF197</f>
        <v>11.5</v>
      </c>
      <c r="F1108" s="79">
        <f>+Delivery!AF198</f>
        <v>0</v>
      </c>
    </row>
    <row r="1109" spans="1:6">
      <c r="A1109" t="s">
        <v>1117</v>
      </c>
      <c r="B1109" s="79" t="str">
        <f>Delivery!I198</f>
        <v>Winter boots, Nefar</v>
      </c>
      <c r="C1109" s="79" t="str">
        <f>Delivery!H198</f>
        <v>2 Kids</v>
      </c>
      <c r="D1109" s="79" t="str">
        <f>Delivery!J198</f>
        <v>5400024A</v>
      </c>
      <c r="E1109" s="79" t="str">
        <f>Delivery!AH197</f>
        <v>12/12.5</v>
      </c>
      <c r="F1109" s="79">
        <f>+Delivery!AH198</f>
        <v>0</v>
      </c>
    </row>
    <row r="1110" spans="1:6">
      <c r="A1110" t="s">
        <v>1118</v>
      </c>
      <c r="B1110" s="79" t="str">
        <f>Delivery!I198</f>
        <v>Winter boots, Nefar</v>
      </c>
      <c r="C1110" s="79" t="str">
        <f>Delivery!H198</f>
        <v>2 Kids</v>
      </c>
      <c r="D1110" s="79" t="str">
        <f>Delivery!J198</f>
        <v>5400024A</v>
      </c>
      <c r="E1110" s="79" t="str">
        <f>Delivery!AJ197</f>
        <v>13/13.5</v>
      </c>
      <c r="F1110" s="79">
        <f>+Delivery!AJ198</f>
        <v>0</v>
      </c>
    </row>
    <row r="1111" spans="1:6">
      <c r="A1111" t="s">
        <v>1119</v>
      </c>
      <c r="B1111" s="79" t="str">
        <f>Delivery!I198</f>
        <v>Winter boots, Nefar</v>
      </c>
      <c r="C1111" s="79" t="str">
        <f>Delivery!H198</f>
        <v>2 Kids</v>
      </c>
      <c r="D1111" s="79" t="str">
        <f>Delivery!J198</f>
        <v>5400024A</v>
      </c>
      <c r="E1111" s="79" t="str">
        <f>Delivery!AL197</f>
        <v>1</v>
      </c>
      <c r="F1111" s="79">
        <f>+Delivery!AL198</f>
        <v>0</v>
      </c>
    </row>
    <row r="1112" spans="1:6">
      <c r="A1112" t="s">
        <v>1120</v>
      </c>
      <c r="B1112" s="79" t="str">
        <f>Delivery!I198</f>
        <v>Winter boots, Nefar</v>
      </c>
      <c r="C1112" s="79" t="str">
        <f>Delivery!H198</f>
        <v>2 Kids</v>
      </c>
      <c r="D1112" s="79" t="str">
        <f>Delivery!J198</f>
        <v>5400024A</v>
      </c>
      <c r="E1112" s="79" t="str">
        <f>Delivery!AN197</f>
        <v>1.5/2</v>
      </c>
      <c r="F1112" s="79">
        <f>+Delivery!AN198</f>
        <v>0</v>
      </c>
    </row>
    <row r="1113" spans="1:6">
      <c r="A1113" t="s">
        <v>1121</v>
      </c>
      <c r="B1113" s="79" t="str">
        <f>Delivery!I198</f>
        <v>Winter boots, Nefar</v>
      </c>
      <c r="C1113" s="79" t="str">
        <f>Delivery!H198</f>
        <v>2 Kids</v>
      </c>
      <c r="D1113" s="79" t="str">
        <f>Delivery!J198</f>
        <v>5400024A</v>
      </c>
      <c r="E1113" s="79" t="str">
        <f>Delivery!AP197</f>
        <v>2.5/3</v>
      </c>
      <c r="F1113" s="79">
        <f>+Delivery!AP198</f>
        <v>0</v>
      </c>
    </row>
    <row r="1114" spans="1:6">
      <c r="A1114" t="s">
        <v>1122</v>
      </c>
      <c r="B1114" s="79" t="str">
        <f>Delivery!I198</f>
        <v>Winter boots, Nefar</v>
      </c>
      <c r="C1114" s="79" t="str">
        <f>Delivery!H198</f>
        <v>2 Kids</v>
      </c>
      <c r="D1114" s="79" t="str">
        <f>Delivery!J198</f>
        <v>5400024A</v>
      </c>
      <c r="E1114" s="79" t="str">
        <f>Delivery!AR197</f>
        <v>3.5</v>
      </c>
      <c r="F1114" s="79">
        <f>+Delivery!AR198</f>
        <v>0</v>
      </c>
    </row>
  </sheetData>
  <phoneticPr fontId="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Q20"/>
  <sheetViews>
    <sheetView showGridLines="0" topLeftCell="E1" workbookViewId="0">
      <selection activeCell="E20" sqref="E20"/>
    </sheetView>
  </sheetViews>
  <sheetFormatPr defaultColWidth="9.1796875" defaultRowHeight="11.5"/>
  <cols>
    <col min="1" max="1" width="9.1796875" style="1" hidden="1" customWidth="1"/>
    <col min="2" max="2" width="10.453125" style="1" hidden="1" customWidth="1"/>
    <col min="3" max="3" width="9.1796875" style="1" hidden="1" customWidth="1"/>
    <col min="4" max="4" width="14" style="1" hidden="1" customWidth="1"/>
    <col min="5" max="5" width="14.7265625" style="1" customWidth="1"/>
    <col min="6" max="6" width="15.7265625" style="1" customWidth="1"/>
    <col min="7" max="8" width="17" style="1" customWidth="1"/>
    <col min="9" max="9" width="14.7265625" style="1" customWidth="1"/>
    <col min="10" max="10" width="14.26953125" style="1" customWidth="1"/>
    <col min="11" max="11" width="11.81640625" style="3" customWidth="1"/>
    <col min="12" max="12" width="14.26953125" style="4" customWidth="1"/>
    <col min="13" max="13" width="12.7265625" style="4" customWidth="1"/>
    <col min="14" max="14" width="11" style="9" customWidth="1"/>
    <col min="15" max="15" width="11" style="9" bestFit="1" customWidth="1"/>
    <col min="16" max="16" width="13.81640625" style="3" customWidth="1"/>
    <col min="17" max="17" width="9.1796875" style="3" customWidth="1"/>
    <col min="18" max="18" width="9.1796875" style="1" customWidth="1"/>
    <col min="19" max="16384" width="9.1796875" style="1"/>
  </cols>
  <sheetData>
    <row r="1" spans="1:17">
      <c r="E1" s="2"/>
      <c r="F1" s="1" t="s">
        <v>2</v>
      </c>
      <c r="N1" s="1"/>
      <c r="O1" s="1"/>
    </row>
    <row r="2" spans="1:17" ht="13.5">
      <c r="F2" s="5"/>
      <c r="G2" s="5"/>
      <c r="H2" s="5"/>
      <c r="N2" s="6"/>
      <c r="O2" s="7"/>
    </row>
    <row r="3" spans="1:17" ht="13.5">
      <c r="F3" s="5"/>
      <c r="G3" s="5"/>
      <c r="H3" s="5"/>
      <c r="N3" s="6"/>
      <c r="O3" s="7"/>
    </row>
    <row r="4" spans="1:17" ht="13.5">
      <c r="F4" s="5"/>
      <c r="N4" s="6"/>
      <c r="O4" s="7"/>
    </row>
    <row r="5" spans="1:17" ht="13">
      <c r="F5" s="5"/>
      <c r="K5" s="6"/>
      <c r="L5" s="6"/>
      <c r="M5" s="6"/>
      <c r="N5" s="6"/>
      <c r="O5" s="6"/>
      <c r="P5" s="6"/>
    </row>
    <row r="6" spans="1:17" ht="13">
      <c r="F6" s="1" t="s">
        <v>2</v>
      </c>
      <c r="G6" s="1" t="s">
        <v>2</v>
      </c>
      <c r="I6" s="1" t="s">
        <v>2</v>
      </c>
      <c r="K6" s="6"/>
      <c r="L6" s="6"/>
      <c r="M6" s="6"/>
      <c r="N6" s="6"/>
      <c r="O6" s="6"/>
      <c r="P6" s="6"/>
    </row>
    <row r="7" spans="1:17" ht="13" hidden="1">
      <c r="K7" s="1"/>
      <c r="L7" s="6"/>
      <c r="M7" s="6"/>
      <c r="N7" s="6"/>
      <c r="O7" s="6"/>
      <c r="P7" s="6"/>
    </row>
    <row r="8" spans="1:17" ht="13" hidden="1">
      <c r="K8" s="1"/>
      <c r="L8" s="6"/>
      <c r="M8" s="6"/>
      <c r="N8" s="6"/>
      <c r="O8" s="6"/>
      <c r="P8" s="6"/>
    </row>
    <row r="9" spans="1:17" ht="13" hidden="1">
      <c r="K9" s="1"/>
      <c r="L9" s="6"/>
      <c r="M9" s="6"/>
      <c r="N9" s="6"/>
      <c r="O9" s="6"/>
      <c r="P9" s="6"/>
    </row>
    <row r="10" spans="1:17" hidden="1">
      <c r="A10" s="1" t="s">
        <v>4278</v>
      </c>
      <c r="B10" s="1" t="s">
        <v>4180</v>
      </c>
      <c r="C10" s="1" t="s">
        <v>4279</v>
      </c>
      <c r="D10" s="8" t="s">
        <v>24</v>
      </c>
      <c r="K10" s="1"/>
      <c r="L10" s="1"/>
      <c r="M10" s="1"/>
      <c r="N10" s="1"/>
      <c r="O10" s="1"/>
      <c r="P10" s="1"/>
      <c r="Q10" s="1"/>
    </row>
    <row r="11" spans="1:17" hidden="1"/>
    <row r="12" spans="1:17" hidden="1"/>
    <row r="13" spans="1:17" hidden="1"/>
    <row r="14" spans="1:17" hidden="1"/>
    <row r="15" spans="1:17" hidden="1"/>
    <row r="16" spans="1:17" hidden="1"/>
    <row r="17" spans="5:14" hidden="1"/>
    <row r="18" spans="5:14" hidden="1"/>
    <row r="20" spans="5:14" ht="13">
      <c r="E20" s="10" t="s">
        <v>5</v>
      </c>
      <c r="F20" s="10" t="str">
        <f>VLOOKUP("Label_Division",SiteText!A:F,languages!E1,0)</f>
        <v>Product Group</v>
      </c>
      <c r="G20" s="10" t="str">
        <f>VLOOKUP("Label_Category",SiteText!A:F,languages!E1,0)</f>
        <v>Gender</v>
      </c>
      <c r="H20" s="10" t="str">
        <f>VLOOKUP("Label_Carryover",SiteText!A:F,languages!E1,0)</f>
        <v>Age Group</v>
      </c>
      <c r="I20" s="10" t="str">
        <f>VLOOKUP("Label_ProductDescription",SiteText!A:F,languages!E1,0)</f>
        <v>Description</v>
      </c>
      <c r="J20" s="10" t="str">
        <f>VLOOKUP("Label_StyleNo",SiteText!A:F,languages!E1,0)</f>
        <v>Style number</v>
      </c>
      <c r="K20" s="10" t="s">
        <v>4280</v>
      </c>
      <c r="L20" s="10" t="str">
        <f>VLOOKUP("Label_ProductColor",SiteText!A:F,languages!E1,0)</f>
        <v>Color</v>
      </c>
      <c r="M20" s="10" t="str">
        <f>VLOOKUP("Label_AvailableDate",SiteText!A:F,languages!E1,0)</f>
        <v>Available By Date</v>
      </c>
      <c r="N20" s="10"/>
    </row>
  </sheetData>
  <phoneticPr fontId="2" type="noConversion"/>
  <dataValidations count="2">
    <dataValidation type="date" allowBlank="1" showInputMessage="1" showErrorMessage="1" errorTitle="Date Format Validation" error="Wrong Date Format" sqref="N7:O7" xr:uid="{00000000-0002-0000-0900-000000000000}">
      <formula1>1</formula1>
      <formula2>401768</formula2>
    </dataValidation>
    <dataValidation type="whole" operator="greaterThanOrEqual" allowBlank="1" showInputMessage="1" showErrorMessage="1" errorTitle="Numeric Valication" error="Please enter numeric numbers." sqref="E1" xr:uid="{00000000-0002-0000-0900-000001000000}">
      <formula1>0</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Q20"/>
  <sheetViews>
    <sheetView showGridLines="0" topLeftCell="E1" workbookViewId="0">
      <selection activeCell="E20" sqref="E20"/>
    </sheetView>
  </sheetViews>
  <sheetFormatPr defaultColWidth="9.1796875" defaultRowHeight="11.5"/>
  <cols>
    <col min="1" max="1" width="9.1796875" style="1" hidden="1" customWidth="1"/>
    <col min="2" max="2" width="10.453125" style="1" hidden="1" customWidth="1"/>
    <col min="3" max="3" width="9.1796875" style="1" hidden="1" customWidth="1"/>
    <col min="4" max="4" width="14" style="1" hidden="1" customWidth="1"/>
    <col min="5" max="5" width="14.7265625" style="1" customWidth="1"/>
    <col min="6" max="6" width="15.7265625" style="1" customWidth="1"/>
    <col min="7" max="8" width="17" style="1" customWidth="1"/>
    <col min="9" max="9" width="14.7265625" style="1" customWidth="1"/>
    <col min="10" max="10" width="14.26953125" style="1" customWidth="1"/>
    <col min="11" max="11" width="11.81640625" style="3" customWidth="1"/>
    <col min="12" max="12" width="14.26953125" style="4" customWidth="1"/>
    <col min="13" max="13" width="12.7265625" style="4" customWidth="1"/>
    <col min="14" max="14" width="11" style="9" customWidth="1"/>
    <col min="15" max="15" width="11" style="9" bestFit="1" customWidth="1"/>
    <col min="16" max="16" width="13.81640625" style="3" customWidth="1"/>
    <col min="17" max="17" width="9.1796875" style="3" customWidth="1"/>
    <col min="18" max="18" width="9.1796875" style="1" customWidth="1"/>
    <col min="19" max="16384" width="9.1796875" style="1"/>
  </cols>
  <sheetData>
    <row r="1" spans="1:17">
      <c r="E1" s="2"/>
      <c r="F1" s="1" t="s">
        <v>2</v>
      </c>
      <c r="N1" s="1"/>
      <c r="O1" s="1"/>
    </row>
    <row r="2" spans="1:17" ht="13.5">
      <c r="F2" s="5"/>
      <c r="G2" s="5"/>
      <c r="H2" s="5"/>
      <c r="N2" s="6"/>
      <c r="O2" s="7"/>
    </row>
    <row r="3" spans="1:17" ht="13.5">
      <c r="F3" s="5"/>
      <c r="G3" s="5"/>
      <c r="H3" s="5"/>
      <c r="N3" s="6"/>
      <c r="O3" s="7"/>
    </row>
    <row r="4" spans="1:17" ht="13.5">
      <c r="F4" s="5"/>
      <c r="N4" s="6"/>
      <c r="O4" s="7"/>
    </row>
    <row r="5" spans="1:17" ht="13">
      <c r="F5" s="5"/>
      <c r="K5" s="6"/>
      <c r="L5" s="6"/>
      <c r="M5" s="6"/>
      <c r="N5" s="6"/>
      <c r="O5" s="6"/>
      <c r="P5" s="6"/>
    </row>
    <row r="6" spans="1:17" ht="13">
      <c r="F6" s="1" t="s">
        <v>2</v>
      </c>
      <c r="G6" s="1" t="s">
        <v>2</v>
      </c>
      <c r="I6" s="1" t="s">
        <v>2</v>
      </c>
      <c r="K6" s="6"/>
      <c r="L6" s="6"/>
      <c r="M6" s="6"/>
      <c r="N6" s="6"/>
      <c r="O6" s="6"/>
      <c r="P6" s="6"/>
    </row>
    <row r="7" spans="1:17" ht="13" hidden="1">
      <c r="K7" s="1"/>
      <c r="L7" s="6"/>
      <c r="M7" s="6"/>
      <c r="N7" s="6"/>
      <c r="O7" s="6"/>
      <c r="P7" s="6"/>
    </row>
    <row r="8" spans="1:17" ht="13" hidden="1">
      <c r="K8" s="1"/>
      <c r="L8" s="6"/>
      <c r="M8" s="6"/>
      <c r="N8" s="6"/>
      <c r="O8" s="6"/>
      <c r="P8" s="6"/>
    </row>
    <row r="9" spans="1:17" ht="13" hidden="1">
      <c r="K9" s="1"/>
      <c r="L9" s="6"/>
      <c r="M9" s="6"/>
      <c r="N9" s="6"/>
      <c r="O9" s="6"/>
      <c r="P9" s="6"/>
    </row>
    <row r="10" spans="1:17" hidden="1">
      <c r="A10" s="1" t="s">
        <v>4278</v>
      </c>
      <c r="B10" s="1" t="s">
        <v>4180</v>
      </c>
      <c r="C10" s="1" t="s">
        <v>4279</v>
      </c>
      <c r="D10" s="8" t="s">
        <v>24</v>
      </c>
      <c r="K10" s="1"/>
      <c r="L10" s="1"/>
      <c r="M10" s="1"/>
      <c r="N10" s="1"/>
      <c r="O10" s="1"/>
      <c r="P10" s="1"/>
      <c r="Q10" s="1"/>
    </row>
    <row r="11" spans="1:17" hidden="1"/>
    <row r="12" spans="1:17" hidden="1"/>
    <row r="13" spans="1:17" hidden="1"/>
    <row r="14" spans="1:17" hidden="1"/>
    <row r="15" spans="1:17" hidden="1"/>
    <row r="16" spans="1:17" hidden="1"/>
    <row r="17" spans="5:14" hidden="1"/>
    <row r="18" spans="5:14" hidden="1"/>
    <row r="20" spans="5:14" ht="13">
      <c r="E20" s="10" t="s">
        <v>5</v>
      </c>
      <c r="F20" s="10" t="str">
        <f>VLOOKUP("Label_Division",SiteText!A:F,languages!E1,0)</f>
        <v>Product Group</v>
      </c>
      <c r="G20" s="10" t="str">
        <f>VLOOKUP("Label_Category",SiteText!A:F,languages!E1,0)</f>
        <v>Gender</v>
      </c>
      <c r="H20" s="10" t="str">
        <f>VLOOKUP("Label_Carryover",SiteText!A:F,languages!E1,0)</f>
        <v>Age Group</v>
      </c>
      <c r="I20" s="10" t="str">
        <f>VLOOKUP("Label_ProductDescription",SiteText!A:F,languages!E1,0)</f>
        <v>Description</v>
      </c>
      <c r="J20" s="10" t="str">
        <f>VLOOKUP("Label_StyleNo",SiteText!A:F,languages!E1,0)</f>
        <v>Style number</v>
      </c>
      <c r="K20" s="10" t="s">
        <v>4280</v>
      </c>
      <c r="L20" s="10" t="str">
        <f>VLOOKUP("Label_ProductColor",SiteText!A:F,languages!E1,0)</f>
        <v>Color</v>
      </c>
      <c r="M20" s="10" t="str">
        <f>VLOOKUP("Label_AvailableDate",SiteText!A:F,languages!E1,0)</f>
        <v>Available By Date</v>
      </c>
      <c r="N20" s="10"/>
    </row>
  </sheetData>
  <phoneticPr fontId="2" type="noConversion"/>
  <dataValidations count="2">
    <dataValidation type="date" allowBlank="1" showInputMessage="1" showErrorMessage="1" errorTitle="Date Format Validation" error="Wrong Date Format" sqref="N7:O7" xr:uid="{00000000-0002-0000-0A00-000000000000}">
      <formula1>1</formula1>
      <formula2>401768</formula2>
    </dataValidation>
    <dataValidation type="whole" operator="greaterThanOrEqual" allowBlank="1" showInputMessage="1" showErrorMessage="1" errorTitle="Numeric Valication" error="Please enter numeric numbers." sqref="E1" xr:uid="{00000000-0002-0000-0A00-000001000000}">
      <formula1>0</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Q20"/>
  <sheetViews>
    <sheetView showGridLines="0" topLeftCell="E1" workbookViewId="0">
      <selection activeCell="E20" sqref="E20"/>
    </sheetView>
  </sheetViews>
  <sheetFormatPr defaultColWidth="9.1796875" defaultRowHeight="11.5"/>
  <cols>
    <col min="1" max="1" width="9.1796875" style="1" hidden="1" customWidth="1"/>
    <col min="2" max="2" width="10.453125" style="1" hidden="1" customWidth="1"/>
    <col min="3" max="3" width="9.1796875" style="1" hidden="1" customWidth="1"/>
    <col min="4" max="4" width="14" style="1" hidden="1" customWidth="1"/>
    <col min="5" max="5" width="14.7265625" style="1" customWidth="1"/>
    <col min="6" max="6" width="15.7265625" style="1" customWidth="1"/>
    <col min="7" max="8" width="17" style="1" customWidth="1"/>
    <col min="9" max="9" width="14.7265625" style="1" customWidth="1"/>
    <col min="10" max="10" width="14.26953125" style="1" customWidth="1"/>
    <col min="11" max="11" width="11.81640625" style="3" customWidth="1"/>
    <col min="12" max="12" width="14.26953125" style="4" customWidth="1"/>
    <col min="13" max="13" width="12.7265625" style="4" customWidth="1"/>
    <col min="14" max="14" width="11" style="9" customWidth="1"/>
    <col min="15" max="15" width="11" style="9" bestFit="1" customWidth="1"/>
    <col min="16" max="16" width="13.81640625" style="3" customWidth="1"/>
    <col min="17" max="17" width="9.1796875" style="3" customWidth="1"/>
    <col min="18" max="18" width="9.1796875" style="1" customWidth="1"/>
    <col min="19" max="16384" width="9.1796875" style="1"/>
  </cols>
  <sheetData>
    <row r="1" spans="1:17">
      <c r="E1" s="2"/>
      <c r="F1" s="1" t="s">
        <v>2</v>
      </c>
      <c r="N1" s="1"/>
      <c r="O1" s="1"/>
    </row>
    <row r="2" spans="1:17" ht="13.5">
      <c r="F2" s="5"/>
      <c r="G2" s="5"/>
      <c r="H2" s="5"/>
      <c r="N2" s="6"/>
      <c r="O2" s="7"/>
    </row>
    <row r="3" spans="1:17" ht="13.5">
      <c r="F3" s="5"/>
      <c r="G3" s="5"/>
      <c r="H3" s="5"/>
      <c r="N3" s="6"/>
      <c r="O3" s="7"/>
    </row>
    <row r="4" spans="1:17" ht="13.5">
      <c r="F4" s="5"/>
      <c r="N4" s="6"/>
      <c r="O4" s="7"/>
    </row>
    <row r="5" spans="1:17" ht="13">
      <c r="F5" s="5"/>
      <c r="K5" s="6"/>
      <c r="L5" s="6"/>
      <c r="M5" s="6"/>
      <c r="N5" s="6"/>
      <c r="O5" s="6"/>
      <c r="P5" s="6"/>
    </row>
    <row r="6" spans="1:17" ht="13">
      <c r="F6" s="1" t="s">
        <v>2</v>
      </c>
      <c r="G6" s="1" t="s">
        <v>2</v>
      </c>
      <c r="I6" s="1" t="s">
        <v>2</v>
      </c>
      <c r="K6" s="6"/>
      <c r="L6" s="6"/>
      <c r="M6" s="6"/>
      <c r="N6" s="6"/>
      <c r="O6" s="6"/>
      <c r="P6" s="6"/>
    </row>
    <row r="7" spans="1:17" ht="13" hidden="1">
      <c r="K7" s="1"/>
      <c r="L7" s="6"/>
      <c r="M7" s="6"/>
      <c r="N7" s="6"/>
      <c r="O7" s="6"/>
      <c r="P7" s="6"/>
    </row>
    <row r="8" spans="1:17" ht="13" hidden="1">
      <c r="K8" s="1"/>
      <c r="L8" s="6"/>
      <c r="M8" s="6"/>
      <c r="N8" s="6"/>
      <c r="O8" s="6"/>
      <c r="P8" s="6"/>
    </row>
    <row r="9" spans="1:17" ht="13" hidden="1">
      <c r="K9" s="1"/>
      <c r="L9" s="6"/>
      <c r="M9" s="6"/>
      <c r="N9" s="6"/>
      <c r="O9" s="6"/>
      <c r="P9" s="6"/>
    </row>
    <row r="10" spans="1:17" hidden="1">
      <c r="A10" s="1" t="s">
        <v>4278</v>
      </c>
      <c r="B10" s="1" t="s">
        <v>4180</v>
      </c>
      <c r="C10" s="1" t="s">
        <v>4279</v>
      </c>
      <c r="D10" s="8" t="s">
        <v>24</v>
      </c>
      <c r="K10" s="1"/>
      <c r="L10" s="1"/>
      <c r="M10" s="1"/>
      <c r="N10" s="1"/>
      <c r="O10" s="1"/>
      <c r="P10" s="1"/>
      <c r="Q10" s="1"/>
    </row>
    <row r="11" spans="1:17" hidden="1"/>
    <row r="12" spans="1:17" hidden="1"/>
    <row r="13" spans="1:17" hidden="1"/>
    <row r="14" spans="1:17" hidden="1"/>
    <row r="15" spans="1:17" hidden="1"/>
    <row r="16" spans="1:17" hidden="1"/>
    <row r="17" spans="5:14" hidden="1"/>
    <row r="18" spans="5:14" hidden="1"/>
    <row r="20" spans="5:14" ht="13">
      <c r="E20" s="10" t="s">
        <v>5</v>
      </c>
      <c r="F20" s="10" t="str">
        <f>VLOOKUP("Label_Division",SiteText!A:F,languages!E1,0)</f>
        <v>Product Group</v>
      </c>
      <c r="G20" s="10" t="str">
        <f>VLOOKUP("Label_Category",SiteText!A:F,languages!E1,0)</f>
        <v>Gender</v>
      </c>
      <c r="H20" s="10" t="str">
        <f>VLOOKUP("Label_Carryover",SiteText!A:F,languages!E1,0)</f>
        <v>Age Group</v>
      </c>
      <c r="I20" s="10" t="str">
        <f>VLOOKUP("Label_ProductDescription",SiteText!A:F,languages!E1,0)</f>
        <v>Description</v>
      </c>
      <c r="J20" s="10" t="str">
        <f>VLOOKUP("Label_StyleNo",SiteText!A:F,languages!E1,0)</f>
        <v>Style number</v>
      </c>
      <c r="K20" s="10" t="s">
        <v>4280</v>
      </c>
      <c r="L20" s="10" t="str">
        <f>VLOOKUP("Label_ProductColor",SiteText!A:F,languages!E1,0)</f>
        <v>Color</v>
      </c>
      <c r="M20" s="10" t="str">
        <f>VLOOKUP("Label_AvailableDate",SiteText!A:F,languages!E1,0)</f>
        <v>Available By Date</v>
      </c>
      <c r="N20" s="10"/>
    </row>
  </sheetData>
  <phoneticPr fontId="2" type="noConversion"/>
  <dataValidations count="2">
    <dataValidation type="date" allowBlank="1" showInputMessage="1" showErrorMessage="1" errorTitle="Date Format Validation" error="Wrong Date Format" sqref="N7:O7" xr:uid="{00000000-0002-0000-0B00-000000000000}">
      <formula1>1</formula1>
      <formula2>401768</formula2>
    </dataValidation>
    <dataValidation type="whole" operator="greaterThanOrEqual" allowBlank="1" showInputMessage="1" showErrorMessage="1" errorTitle="Numeric Valication" error="Please enter numeric numbers." sqref="E1" xr:uid="{00000000-0002-0000-0B00-000001000000}">
      <formula1>0</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Q20"/>
  <sheetViews>
    <sheetView showGridLines="0" topLeftCell="E1" workbookViewId="0">
      <selection activeCell="E20" sqref="E20"/>
    </sheetView>
  </sheetViews>
  <sheetFormatPr defaultColWidth="9.1796875" defaultRowHeight="11.5"/>
  <cols>
    <col min="1" max="1" width="9.1796875" style="1" hidden="1" customWidth="1"/>
    <col min="2" max="2" width="10.453125" style="1" hidden="1" customWidth="1"/>
    <col min="3" max="3" width="9.1796875" style="1" hidden="1" customWidth="1"/>
    <col min="4" max="4" width="14" style="1" hidden="1" customWidth="1"/>
    <col min="5" max="5" width="14.7265625" style="1" customWidth="1"/>
    <col min="6" max="6" width="15.7265625" style="1" customWidth="1"/>
    <col min="7" max="8" width="17" style="1" customWidth="1"/>
    <col min="9" max="9" width="14.7265625" style="1" customWidth="1"/>
    <col min="10" max="10" width="14.26953125" style="1" customWidth="1"/>
    <col min="11" max="11" width="11.81640625" style="3" customWidth="1"/>
    <col min="12" max="12" width="14.26953125" style="4" customWidth="1"/>
    <col min="13" max="13" width="12.7265625" style="4" customWidth="1"/>
    <col min="14" max="14" width="11" style="9" customWidth="1"/>
    <col min="15" max="15" width="11" style="9" bestFit="1" customWidth="1"/>
    <col min="16" max="16" width="13.81640625" style="3" customWidth="1"/>
    <col min="17" max="17" width="9.1796875" style="3" customWidth="1"/>
    <col min="18" max="18" width="9.1796875" style="1" customWidth="1"/>
    <col min="19" max="16384" width="9.1796875" style="1"/>
  </cols>
  <sheetData>
    <row r="1" spans="1:17">
      <c r="E1" s="2"/>
      <c r="F1" s="1" t="s">
        <v>2</v>
      </c>
      <c r="N1" s="1"/>
      <c r="O1" s="1"/>
    </row>
    <row r="2" spans="1:17" ht="13.5">
      <c r="F2" s="5"/>
      <c r="G2" s="5"/>
      <c r="H2" s="5"/>
      <c r="N2" s="6"/>
      <c r="O2" s="7"/>
    </row>
    <row r="3" spans="1:17" ht="13.5">
      <c r="F3" s="5"/>
      <c r="G3" s="5"/>
      <c r="H3" s="5"/>
      <c r="N3" s="6"/>
      <c r="O3" s="7"/>
    </row>
    <row r="4" spans="1:17" ht="13.5">
      <c r="F4" s="5"/>
      <c r="N4" s="6"/>
      <c r="O4" s="7"/>
    </row>
    <row r="5" spans="1:17" ht="13">
      <c r="F5" s="5"/>
      <c r="K5" s="6"/>
      <c r="L5" s="6"/>
      <c r="M5" s="6"/>
      <c r="N5" s="6"/>
      <c r="O5" s="6"/>
      <c r="P5" s="6"/>
    </row>
    <row r="6" spans="1:17" ht="13">
      <c r="F6" s="1" t="s">
        <v>2</v>
      </c>
      <c r="G6" s="1" t="s">
        <v>2</v>
      </c>
      <c r="I6" s="1" t="s">
        <v>2</v>
      </c>
      <c r="K6" s="6"/>
      <c r="L6" s="6"/>
      <c r="M6" s="6"/>
      <c r="N6" s="6"/>
      <c r="O6" s="6"/>
      <c r="P6" s="6"/>
    </row>
    <row r="7" spans="1:17" ht="13" hidden="1">
      <c r="K7" s="1"/>
      <c r="L7" s="6"/>
      <c r="M7" s="6"/>
      <c r="N7" s="6"/>
      <c r="O7" s="6"/>
      <c r="P7" s="6"/>
    </row>
    <row r="8" spans="1:17" ht="13" hidden="1">
      <c r="K8" s="1"/>
      <c r="L8" s="6"/>
      <c r="M8" s="6"/>
      <c r="N8" s="6"/>
      <c r="O8" s="6"/>
      <c r="P8" s="6"/>
    </row>
    <row r="9" spans="1:17" ht="13" hidden="1">
      <c r="K9" s="1"/>
      <c r="L9" s="6"/>
      <c r="M9" s="6"/>
      <c r="N9" s="6"/>
      <c r="O9" s="6"/>
      <c r="P9" s="6"/>
    </row>
    <row r="10" spans="1:17" hidden="1">
      <c r="A10" s="1" t="s">
        <v>4278</v>
      </c>
      <c r="B10" s="1" t="s">
        <v>4180</v>
      </c>
      <c r="C10" s="1" t="s">
        <v>4279</v>
      </c>
      <c r="D10" s="8" t="s">
        <v>24</v>
      </c>
      <c r="K10" s="1"/>
      <c r="L10" s="1"/>
      <c r="M10" s="1"/>
      <c r="N10" s="1"/>
      <c r="O10" s="1"/>
      <c r="P10" s="1"/>
      <c r="Q10" s="1"/>
    </row>
    <row r="11" spans="1:17" hidden="1"/>
    <row r="12" spans="1:17" hidden="1"/>
    <row r="13" spans="1:17" hidden="1"/>
    <row r="14" spans="1:17" hidden="1"/>
    <row r="15" spans="1:17" hidden="1"/>
    <row r="16" spans="1:17" hidden="1"/>
    <row r="17" spans="5:14" hidden="1"/>
    <row r="18" spans="5:14" hidden="1"/>
    <row r="20" spans="5:14" ht="13">
      <c r="E20" s="10" t="s">
        <v>5</v>
      </c>
      <c r="F20" s="10" t="str">
        <f>VLOOKUP("Label_Division",SiteText!A:F,languages!E1,0)</f>
        <v>Product Group</v>
      </c>
      <c r="G20" s="10" t="str">
        <f>VLOOKUP("Label_Category",SiteText!A:F,languages!E1,0)</f>
        <v>Gender</v>
      </c>
      <c r="H20" s="10" t="str">
        <f>VLOOKUP("Label_Carryover",SiteText!A:F,languages!E1,0)</f>
        <v>Age Group</v>
      </c>
      <c r="I20" s="10" t="str">
        <f>VLOOKUP("Label_ProductDescription",SiteText!A:F,languages!E1,0)</f>
        <v>Description</v>
      </c>
      <c r="J20" s="10" t="str">
        <f>VLOOKUP("Label_StyleNo",SiteText!A:F,languages!E1,0)</f>
        <v>Style number</v>
      </c>
      <c r="K20" s="10" t="s">
        <v>4280</v>
      </c>
      <c r="L20" s="10" t="str">
        <f>VLOOKUP("Label_ProductColor",SiteText!A:F,languages!E1,0)</f>
        <v>Color</v>
      </c>
      <c r="M20" s="10" t="str">
        <f>VLOOKUP("Label_AvailableDate",SiteText!A:F,languages!E1,0)</f>
        <v>Available By Date</v>
      </c>
      <c r="N20" s="10"/>
    </row>
  </sheetData>
  <phoneticPr fontId="2" type="noConversion"/>
  <dataValidations count="2">
    <dataValidation type="date" allowBlank="1" showInputMessage="1" showErrorMessage="1" errorTitle="Date Format Validation" error="Wrong Date Format" sqref="N7:O7" xr:uid="{00000000-0002-0000-0C00-000000000000}">
      <formula1>1</formula1>
      <formula2>401768</formula2>
    </dataValidation>
    <dataValidation type="whole" operator="greaterThanOrEqual" allowBlank="1" showInputMessage="1" showErrorMessage="1" errorTitle="Numeric Valication" error="Please enter numeric numbers." sqref="E1" xr:uid="{00000000-0002-0000-0C00-000001000000}">
      <formula1>0</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Q20"/>
  <sheetViews>
    <sheetView showGridLines="0" topLeftCell="E1" workbookViewId="0">
      <selection activeCell="E20" sqref="E20"/>
    </sheetView>
  </sheetViews>
  <sheetFormatPr defaultColWidth="9.1796875" defaultRowHeight="11.5"/>
  <cols>
    <col min="1" max="1" width="9.1796875" style="1" hidden="1" customWidth="1"/>
    <col min="2" max="2" width="10.453125" style="1" hidden="1" customWidth="1"/>
    <col min="3" max="3" width="9.1796875" style="1" hidden="1" customWidth="1"/>
    <col min="4" max="4" width="14" style="1" hidden="1" customWidth="1"/>
    <col min="5" max="5" width="14.7265625" style="1" customWidth="1"/>
    <col min="6" max="6" width="15.7265625" style="1" customWidth="1"/>
    <col min="7" max="8" width="17" style="1" customWidth="1"/>
    <col min="9" max="9" width="14.7265625" style="1" customWidth="1"/>
    <col min="10" max="10" width="14.26953125" style="1" customWidth="1"/>
    <col min="11" max="11" width="11.81640625" style="3" customWidth="1"/>
    <col min="12" max="12" width="14.26953125" style="4" customWidth="1"/>
    <col min="13" max="13" width="12.7265625" style="4" customWidth="1"/>
    <col min="14" max="14" width="11" style="9" customWidth="1"/>
    <col min="15" max="15" width="11" style="9" bestFit="1" customWidth="1"/>
    <col min="16" max="16" width="13.81640625" style="3" customWidth="1"/>
    <col min="17" max="17" width="9.1796875" style="3" customWidth="1"/>
    <col min="18" max="18" width="9.1796875" style="1" customWidth="1"/>
    <col min="19" max="16384" width="9.1796875" style="1"/>
  </cols>
  <sheetData>
    <row r="1" spans="1:17">
      <c r="E1" s="2"/>
      <c r="F1" s="1" t="s">
        <v>2</v>
      </c>
      <c r="N1" s="1"/>
      <c r="O1" s="1"/>
    </row>
    <row r="2" spans="1:17" ht="13.5">
      <c r="F2" s="5"/>
      <c r="G2" s="5"/>
      <c r="H2" s="5"/>
      <c r="N2" s="6"/>
      <c r="O2" s="7"/>
    </row>
    <row r="3" spans="1:17" ht="13.5">
      <c r="F3" s="5"/>
      <c r="G3" s="5"/>
      <c r="H3" s="5"/>
      <c r="N3" s="6"/>
      <c r="O3" s="7"/>
    </row>
    <row r="4" spans="1:17" ht="13.5">
      <c r="F4" s="5"/>
      <c r="N4" s="6"/>
      <c r="O4" s="7"/>
    </row>
    <row r="5" spans="1:17" ht="13">
      <c r="F5" s="5"/>
      <c r="K5" s="6"/>
      <c r="L5" s="6"/>
      <c r="M5" s="6"/>
      <c r="N5" s="6"/>
      <c r="O5" s="6"/>
      <c r="P5" s="6"/>
    </row>
    <row r="6" spans="1:17" ht="13">
      <c r="F6" s="1" t="s">
        <v>2</v>
      </c>
      <c r="G6" s="1" t="s">
        <v>2</v>
      </c>
      <c r="I6" s="1" t="s">
        <v>2</v>
      </c>
      <c r="K6" s="6"/>
      <c r="L6" s="6"/>
      <c r="M6" s="6"/>
      <c r="N6" s="6"/>
      <c r="O6" s="6"/>
      <c r="P6" s="6"/>
    </row>
    <row r="7" spans="1:17" ht="13" hidden="1">
      <c r="K7" s="1"/>
      <c r="L7" s="6"/>
      <c r="M7" s="6"/>
      <c r="N7" s="6"/>
      <c r="O7" s="6"/>
      <c r="P7" s="6"/>
    </row>
    <row r="8" spans="1:17" ht="13" hidden="1">
      <c r="K8" s="1"/>
      <c r="L8" s="6"/>
      <c r="M8" s="6"/>
      <c r="N8" s="6"/>
      <c r="O8" s="6"/>
      <c r="P8" s="6"/>
    </row>
    <row r="9" spans="1:17" ht="13" hidden="1">
      <c r="K9" s="1"/>
      <c r="L9" s="6"/>
      <c r="M9" s="6"/>
      <c r="N9" s="6"/>
      <c r="O9" s="6"/>
      <c r="P9" s="6"/>
    </row>
    <row r="10" spans="1:17" hidden="1">
      <c r="A10" s="1" t="s">
        <v>4278</v>
      </c>
      <c r="B10" s="1" t="s">
        <v>4180</v>
      </c>
      <c r="C10" s="1" t="s">
        <v>4279</v>
      </c>
      <c r="D10" s="8" t="s">
        <v>24</v>
      </c>
      <c r="K10" s="1"/>
      <c r="L10" s="1"/>
      <c r="M10" s="1"/>
      <c r="N10" s="1"/>
      <c r="O10" s="1"/>
      <c r="P10" s="1"/>
      <c r="Q10" s="1"/>
    </row>
    <row r="11" spans="1:17" hidden="1"/>
    <row r="12" spans="1:17" hidden="1"/>
    <row r="13" spans="1:17" hidden="1"/>
    <row r="14" spans="1:17" hidden="1"/>
    <row r="15" spans="1:17" hidden="1"/>
    <row r="16" spans="1:17" hidden="1"/>
    <row r="17" spans="5:14" hidden="1"/>
    <row r="18" spans="5:14" hidden="1"/>
    <row r="20" spans="5:14" ht="13">
      <c r="E20" s="10" t="s">
        <v>5</v>
      </c>
      <c r="F20" s="10" t="str">
        <f>VLOOKUP("Label_Division",SiteText!A:F,languages!E1,0)</f>
        <v>Product Group</v>
      </c>
      <c r="G20" s="10" t="str">
        <f>VLOOKUP("Label_Category",SiteText!A:F,languages!E1,0)</f>
        <v>Gender</v>
      </c>
      <c r="H20" s="10" t="str">
        <f>VLOOKUP("Label_Carryover",SiteText!A:F,languages!E1,0)</f>
        <v>Age Group</v>
      </c>
      <c r="I20" s="10" t="str">
        <f>VLOOKUP("Label_ProductDescription",SiteText!A:F,languages!E1,0)</f>
        <v>Description</v>
      </c>
      <c r="J20" s="10" t="str">
        <f>VLOOKUP("Label_StyleNo",SiteText!A:F,languages!E1,0)</f>
        <v>Style number</v>
      </c>
      <c r="K20" s="10" t="s">
        <v>4280</v>
      </c>
      <c r="L20" s="10" t="str">
        <f>VLOOKUP("Label_ProductColor",SiteText!A:F,languages!E1,0)</f>
        <v>Color</v>
      </c>
      <c r="M20" s="10" t="str">
        <f>VLOOKUP("Label_AvailableDate",SiteText!A:F,languages!E1,0)</f>
        <v>Available By Date</v>
      </c>
      <c r="N20" s="10"/>
    </row>
  </sheetData>
  <phoneticPr fontId="2" type="noConversion"/>
  <dataValidations count="2">
    <dataValidation type="date" allowBlank="1" showInputMessage="1" showErrorMessage="1" errorTitle="Date Format Validation" error="Wrong Date Format" sqref="N7:O7" xr:uid="{00000000-0002-0000-0D00-000000000000}">
      <formula1>1</formula1>
      <formula2>401768</formula2>
    </dataValidation>
    <dataValidation type="whole" operator="greaterThanOrEqual" allowBlank="1" showInputMessage="1" showErrorMessage="1" errorTitle="Numeric Valication" error="Please enter numeric numbers." sqref="E1" xr:uid="{00000000-0002-0000-0D00-000001000000}">
      <formula1>0</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Q20"/>
  <sheetViews>
    <sheetView showGridLines="0" topLeftCell="E1" workbookViewId="0">
      <selection activeCell="E20" sqref="E20"/>
    </sheetView>
  </sheetViews>
  <sheetFormatPr defaultColWidth="9.1796875" defaultRowHeight="11.5"/>
  <cols>
    <col min="1" max="1" width="9.1796875" style="1" hidden="1" customWidth="1"/>
    <col min="2" max="2" width="10.453125" style="1" hidden="1" customWidth="1"/>
    <col min="3" max="3" width="9.1796875" style="1" hidden="1" customWidth="1"/>
    <col min="4" max="4" width="14" style="1" hidden="1" customWidth="1"/>
    <col min="5" max="5" width="14.7265625" style="1" customWidth="1"/>
    <col min="6" max="6" width="15.7265625" style="1" customWidth="1"/>
    <col min="7" max="8" width="17" style="1" customWidth="1"/>
    <col min="9" max="9" width="14.7265625" style="1" customWidth="1"/>
    <col min="10" max="10" width="14.26953125" style="1" customWidth="1"/>
    <col min="11" max="11" width="11.81640625" style="3" customWidth="1"/>
    <col min="12" max="12" width="14.26953125" style="4" customWidth="1"/>
    <col min="13" max="13" width="12.7265625" style="4" customWidth="1"/>
    <col min="14" max="14" width="11" style="9" customWidth="1"/>
    <col min="15" max="15" width="11" style="9" bestFit="1" customWidth="1"/>
    <col min="16" max="16" width="13.81640625" style="3" customWidth="1"/>
    <col min="17" max="17" width="9.1796875" style="3" customWidth="1"/>
    <col min="18" max="18" width="9.1796875" style="1" customWidth="1"/>
    <col min="19" max="16384" width="9.1796875" style="1"/>
  </cols>
  <sheetData>
    <row r="1" spans="1:17">
      <c r="E1" s="2"/>
      <c r="F1" s="1" t="s">
        <v>2</v>
      </c>
      <c r="N1" s="1"/>
      <c r="O1" s="1"/>
    </row>
    <row r="2" spans="1:17" ht="13.5">
      <c r="F2" s="5"/>
      <c r="G2" s="5"/>
      <c r="H2" s="5"/>
      <c r="N2" s="6"/>
      <c r="O2" s="7"/>
    </row>
    <row r="3" spans="1:17" ht="13.5">
      <c r="F3" s="5"/>
      <c r="G3" s="5"/>
      <c r="H3" s="5"/>
      <c r="N3" s="6"/>
      <c r="O3" s="7"/>
    </row>
    <row r="4" spans="1:17" ht="13.5">
      <c r="F4" s="5"/>
      <c r="N4" s="6"/>
      <c r="O4" s="7"/>
    </row>
    <row r="5" spans="1:17" ht="13">
      <c r="F5" s="5"/>
      <c r="K5" s="6"/>
      <c r="L5" s="6"/>
      <c r="M5" s="6"/>
      <c r="N5" s="6"/>
      <c r="O5" s="6"/>
      <c r="P5" s="6"/>
    </row>
    <row r="6" spans="1:17" ht="13">
      <c r="F6" s="1" t="s">
        <v>2</v>
      </c>
      <c r="G6" s="1" t="s">
        <v>2</v>
      </c>
      <c r="I6" s="1" t="s">
        <v>2</v>
      </c>
      <c r="K6" s="6"/>
      <c r="L6" s="6"/>
      <c r="M6" s="6"/>
      <c r="N6" s="6"/>
      <c r="O6" s="6"/>
      <c r="P6" s="6"/>
    </row>
    <row r="7" spans="1:17" ht="13" hidden="1">
      <c r="K7" s="1"/>
      <c r="L7" s="6"/>
      <c r="M7" s="6"/>
      <c r="N7" s="6"/>
      <c r="O7" s="6"/>
      <c r="P7" s="6"/>
    </row>
    <row r="8" spans="1:17" ht="13" hidden="1">
      <c r="K8" s="1"/>
      <c r="L8" s="6"/>
      <c r="M8" s="6"/>
      <c r="N8" s="6"/>
      <c r="O8" s="6"/>
      <c r="P8" s="6"/>
    </row>
    <row r="9" spans="1:17" ht="13" hidden="1">
      <c r="K9" s="1"/>
      <c r="L9" s="6"/>
      <c r="M9" s="6"/>
      <c r="N9" s="6"/>
      <c r="O9" s="6"/>
      <c r="P9" s="6"/>
    </row>
    <row r="10" spans="1:17" hidden="1">
      <c r="A10" s="1" t="s">
        <v>4278</v>
      </c>
      <c r="B10" s="1" t="s">
        <v>4180</v>
      </c>
      <c r="C10" s="1" t="s">
        <v>4279</v>
      </c>
      <c r="D10" s="8" t="s">
        <v>24</v>
      </c>
      <c r="K10" s="1"/>
      <c r="L10" s="1"/>
      <c r="M10" s="1"/>
      <c r="N10" s="1"/>
      <c r="O10" s="1"/>
      <c r="P10" s="1"/>
      <c r="Q10" s="1"/>
    </row>
    <row r="11" spans="1:17" hidden="1"/>
    <row r="12" spans="1:17" hidden="1"/>
    <row r="13" spans="1:17" hidden="1"/>
    <row r="14" spans="1:17" hidden="1"/>
    <row r="15" spans="1:17" hidden="1"/>
    <row r="16" spans="1:17" hidden="1"/>
    <row r="17" spans="5:14" hidden="1"/>
    <row r="18" spans="5:14" hidden="1"/>
    <row r="20" spans="5:14" ht="13">
      <c r="E20" s="10" t="s">
        <v>5</v>
      </c>
      <c r="F20" s="10" t="str">
        <f>VLOOKUP("Label_Division",SiteText!A:F,languages!E1,0)</f>
        <v>Product Group</v>
      </c>
      <c r="G20" s="10" t="str">
        <f>VLOOKUP("Label_Category",SiteText!A:F,languages!E1,0)</f>
        <v>Gender</v>
      </c>
      <c r="H20" s="10" t="str">
        <f>VLOOKUP("Label_Carryover",SiteText!A:F,languages!E1,0)</f>
        <v>Age Group</v>
      </c>
      <c r="I20" s="10" t="str">
        <f>VLOOKUP("Label_ProductDescription",SiteText!A:F,languages!E1,0)</f>
        <v>Description</v>
      </c>
      <c r="J20" s="10" t="str">
        <f>VLOOKUP("Label_StyleNo",SiteText!A:F,languages!E1,0)</f>
        <v>Style number</v>
      </c>
      <c r="K20" s="10" t="s">
        <v>4280</v>
      </c>
      <c r="L20" s="10" t="str">
        <f>VLOOKUP("Label_ProductColor",SiteText!A:F,languages!E1,0)</f>
        <v>Color</v>
      </c>
      <c r="M20" s="10" t="str">
        <f>VLOOKUP("Label_AvailableDate",SiteText!A:F,languages!E1,0)</f>
        <v>Available By Date</v>
      </c>
      <c r="N20" s="10"/>
    </row>
  </sheetData>
  <phoneticPr fontId="2" type="noConversion"/>
  <dataValidations count="2">
    <dataValidation type="date" allowBlank="1" showInputMessage="1" showErrorMessage="1" errorTitle="Date Format Validation" error="Wrong Date Format" sqref="N7:O7" xr:uid="{00000000-0002-0000-0E00-000000000000}">
      <formula1>1</formula1>
      <formula2>401768</formula2>
    </dataValidation>
    <dataValidation type="whole" operator="greaterThanOrEqual" allowBlank="1" showInputMessage="1" showErrorMessage="1" errorTitle="Numeric Valication" error="Please enter numeric numbers." sqref="E1" xr:uid="{00000000-0002-0000-0E00-000001000000}">
      <formula1>0</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N22:AX198"/>
  <sheetViews>
    <sheetView workbookViewId="0"/>
  </sheetViews>
  <sheetFormatPr defaultRowHeight="14.5"/>
  <sheetData>
    <row r="22" spans="14:50">
      <c r="N22" t="s">
        <v>1123</v>
      </c>
      <c r="P22" t="s">
        <v>1124</v>
      </c>
      <c r="R22" t="s">
        <v>1125</v>
      </c>
      <c r="T22" t="s">
        <v>1126</v>
      </c>
      <c r="V22" t="s">
        <v>1127</v>
      </c>
      <c r="X22" t="s">
        <v>1128</v>
      </c>
      <c r="Z22" t="s">
        <v>1129</v>
      </c>
      <c r="AB22" t="s">
        <v>1130</v>
      </c>
      <c r="AD22" t="s">
        <v>1131</v>
      </c>
      <c r="AF22" t="s">
        <v>1132</v>
      </c>
      <c r="AH22" t="s">
        <v>1133</v>
      </c>
      <c r="AJ22" t="s">
        <v>1134</v>
      </c>
      <c r="AL22" t="s">
        <v>1135</v>
      </c>
      <c r="AN22" t="s">
        <v>1136</v>
      </c>
      <c r="AP22" t="s">
        <v>1137</v>
      </c>
      <c r="AR22" t="s">
        <v>1138</v>
      </c>
      <c r="AT22" t="s">
        <v>1139</v>
      </c>
    </row>
    <row r="24" spans="14:50">
      <c r="N24" t="s">
        <v>1140</v>
      </c>
      <c r="P24" t="s">
        <v>1141</v>
      </c>
      <c r="R24" t="s">
        <v>1142</v>
      </c>
      <c r="T24" t="s">
        <v>1143</v>
      </c>
      <c r="V24" t="s">
        <v>1144</v>
      </c>
      <c r="X24" t="s">
        <v>1145</v>
      </c>
      <c r="Z24" t="s">
        <v>1146</v>
      </c>
      <c r="AB24" t="s">
        <v>1147</v>
      </c>
      <c r="AD24" t="s">
        <v>1148</v>
      </c>
      <c r="AF24" t="s">
        <v>1149</v>
      </c>
      <c r="AH24" t="s">
        <v>1150</v>
      </c>
      <c r="AJ24" t="s">
        <v>1151</v>
      </c>
      <c r="AL24" t="s">
        <v>1152</v>
      </c>
      <c r="AN24" t="s">
        <v>1153</v>
      </c>
      <c r="AP24" t="s">
        <v>1154</v>
      </c>
      <c r="AR24" t="s">
        <v>1155</v>
      </c>
      <c r="AT24" t="s">
        <v>1156</v>
      </c>
    </row>
    <row r="26" spans="14:50">
      <c r="N26" t="s">
        <v>1157</v>
      </c>
      <c r="P26" t="s">
        <v>1158</v>
      </c>
      <c r="R26" t="s">
        <v>1159</v>
      </c>
      <c r="T26" t="s">
        <v>1160</v>
      </c>
      <c r="V26" t="s">
        <v>1161</v>
      </c>
      <c r="X26" t="s">
        <v>1162</v>
      </c>
      <c r="Z26" t="s">
        <v>1163</v>
      </c>
      <c r="AB26" t="s">
        <v>1164</v>
      </c>
      <c r="AD26" t="s">
        <v>1165</v>
      </c>
      <c r="AF26" t="s">
        <v>1166</v>
      </c>
      <c r="AH26" t="s">
        <v>1167</v>
      </c>
      <c r="AJ26" t="s">
        <v>1168</v>
      </c>
      <c r="AL26" t="s">
        <v>1169</v>
      </c>
      <c r="AN26" t="s">
        <v>1170</v>
      </c>
      <c r="AP26" t="s">
        <v>1171</v>
      </c>
      <c r="AR26" t="s">
        <v>1172</v>
      </c>
      <c r="AT26" t="s">
        <v>1173</v>
      </c>
    </row>
    <row r="28" spans="14:50">
      <c r="N28" t="s">
        <v>1174</v>
      </c>
      <c r="P28" t="s">
        <v>1175</v>
      </c>
      <c r="R28" t="s">
        <v>1176</v>
      </c>
      <c r="T28" t="s">
        <v>1177</v>
      </c>
      <c r="V28" t="s">
        <v>1178</v>
      </c>
      <c r="X28" t="s">
        <v>1179</v>
      </c>
      <c r="Z28" t="s">
        <v>1180</v>
      </c>
      <c r="AB28" t="s">
        <v>1181</v>
      </c>
      <c r="AD28" t="s">
        <v>1182</v>
      </c>
      <c r="AF28" t="s">
        <v>1183</v>
      </c>
      <c r="AH28" t="s">
        <v>1184</v>
      </c>
      <c r="AJ28" t="s">
        <v>1185</v>
      </c>
      <c r="AL28" t="s">
        <v>1186</v>
      </c>
      <c r="AN28" t="s">
        <v>1187</v>
      </c>
      <c r="AP28" t="s">
        <v>1188</v>
      </c>
      <c r="AR28" t="s">
        <v>1189</v>
      </c>
      <c r="AT28" t="s">
        <v>1190</v>
      </c>
      <c r="AV28" t="s">
        <v>1191</v>
      </c>
      <c r="AX28" t="s">
        <v>1192</v>
      </c>
    </row>
    <row r="30" spans="14:50">
      <c r="N30" t="s">
        <v>1193</v>
      </c>
      <c r="P30" t="s">
        <v>1194</v>
      </c>
      <c r="R30" t="s">
        <v>1195</v>
      </c>
      <c r="T30" t="s">
        <v>1196</v>
      </c>
      <c r="V30" t="s">
        <v>1197</v>
      </c>
      <c r="X30" t="s">
        <v>1198</v>
      </c>
      <c r="Z30" t="s">
        <v>1199</v>
      </c>
      <c r="AB30" t="s">
        <v>1200</v>
      </c>
      <c r="AD30" t="s">
        <v>1201</v>
      </c>
      <c r="AF30" t="s">
        <v>1202</v>
      </c>
      <c r="AH30" t="s">
        <v>1203</v>
      </c>
      <c r="AJ30" t="s">
        <v>1204</v>
      </c>
      <c r="AL30" t="s">
        <v>1205</v>
      </c>
      <c r="AN30" t="s">
        <v>1206</v>
      </c>
      <c r="AP30" t="s">
        <v>1207</v>
      </c>
      <c r="AR30" t="s">
        <v>1208</v>
      </c>
      <c r="AT30" t="s">
        <v>1209</v>
      </c>
    </row>
    <row r="32" spans="14:50">
      <c r="N32" t="s">
        <v>1210</v>
      </c>
      <c r="P32" t="s">
        <v>1211</v>
      </c>
      <c r="R32" t="s">
        <v>1212</v>
      </c>
      <c r="T32" t="s">
        <v>1213</v>
      </c>
      <c r="V32" t="s">
        <v>1214</v>
      </c>
      <c r="X32" t="s">
        <v>1215</v>
      </c>
      <c r="Z32" t="s">
        <v>1216</v>
      </c>
      <c r="AB32" t="s">
        <v>1217</v>
      </c>
      <c r="AD32" t="s">
        <v>1218</v>
      </c>
      <c r="AF32" t="s">
        <v>1219</v>
      </c>
      <c r="AH32" t="s">
        <v>1220</v>
      </c>
      <c r="AJ32" t="s">
        <v>1221</v>
      </c>
      <c r="AL32" t="s">
        <v>1222</v>
      </c>
      <c r="AN32" t="s">
        <v>1223</v>
      </c>
      <c r="AP32" t="s">
        <v>1224</v>
      </c>
      <c r="AR32" t="s">
        <v>1225</v>
      </c>
      <c r="AT32" t="s">
        <v>1226</v>
      </c>
      <c r="AV32" t="s">
        <v>1227</v>
      </c>
    </row>
    <row r="34" spans="14:46">
      <c r="N34" t="s">
        <v>1228</v>
      </c>
      <c r="P34" t="s">
        <v>1229</v>
      </c>
      <c r="R34" t="s">
        <v>1230</v>
      </c>
      <c r="T34" t="s">
        <v>1231</v>
      </c>
      <c r="V34" t="s">
        <v>1232</v>
      </c>
      <c r="X34" t="s">
        <v>1233</v>
      </c>
      <c r="Z34" t="s">
        <v>1234</v>
      </c>
      <c r="AB34" t="s">
        <v>1235</v>
      </c>
      <c r="AD34" t="s">
        <v>1236</v>
      </c>
      <c r="AF34" t="s">
        <v>1237</v>
      </c>
      <c r="AH34" t="s">
        <v>1238</v>
      </c>
      <c r="AJ34" t="s">
        <v>1239</v>
      </c>
      <c r="AL34" t="s">
        <v>1240</v>
      </c>
      <c r="AN34" t="s">
        <v>1241</v>
      </c>
      <c r="AP34" t="s">
        <v>1242</v>
      </c>
      <c r="AR34" t="s">
        <v>1243</v>
      </c>
      <c r="AT34" t="s">
        <v>1244</v>
      </c>
    </row>
    <row r="36" spans="14:46">
      <c r="N36" t="s">
        <v>1245</v>
      </c>
      <c r="P36" t="s">
        <v>1246</v>
      </c>
      <c r="R36" t="s">
        <v>1247</v>
      </c>
      <c r="T36" t="s">
        <v>1248</v>
      </c>
      <c r="V36" t="s">
        <v>1249</v>
      </c>
      <c r="X36" t="s">
        <v>1250</v>
      </c>
      <c r="Z36" t="s">
        <v>1251</v>
      </c>
      <c r="AB36" t="s">
        <v>1252</v>
      </c>
      <c r="AD36" t="s">
        <v>1253</v>
      </c>
      <c r="AF36" t="s">
        <v>1254</v>
      </c>
      <c r="AH36" t="s">
        <v>1255</v>
      </c>
      <c r="AJ36" t="s">
        <v>1256</v>
      </c>
      <c r="AL36" t="s">
        <v>1257</v>
      </c>
      <c r="AN36" t="s">
        <v>1258</v>
      </c>
      <c r="AP36" t="s">
        <v>1259</v>
      </c>
      <c r="AR36" t="s">
        <v>1260</v>
      </c>
      <c r="AT36" t="s">
        <v>1261</v>
      </c>
    </row>
    <row r="38" spans="14:46">
      <c r="N38" t="s">
        <v>1262</v>
      </c>
      <c r="P38" t="s">
        <v>1263</v>
      </c>
      <c r="R38" t="s">
        <v>1264</v>
      </c>
      <c r="T38" t="s">
        <v>1265</v>
      </c>
      <c r="V38" t="s">
        <v>1266</v>
      </c>
      <c r="X38" t="s">
        <v>1267</v>
      </c>
      <c r="Z38" t="s">
        <v>1268</v>
      </c>
      <c r="AB38" t="s">
        <v>1269</v>
      </c>
      <c r="AD38" t="s">
        <v>1270</v>
      </c>
      <c r="AF38" t="s">
        <v>1271</v>
      </c>
      <c r="AH38" t="s">
        <v>1272</v>
      </c>
      <c r="AJ38" t="s">
        <v>1273</v>
      </c>
      <c r="AL38" t="s">
        <v>1274</v>
      </c>
      <c r="AN38" t="s">
        <v>1275</v>
      </c>
      <c r="AP38" t="s">
        <v>1276</v>
      </c>
      <c r="AR38" t="s">
        <v>1277</v>
      </c>
      <c r="AT38" t="s">
        <v>1278</v>
      </c>
    </row>
    <row r="40" spans="14:46">
      <c r="N40" t="s">
        <v>1279</v>
      </c>
      <c r="P40" t="s">
        <v>1280</v>
      </c>
      <c r="R40" t="s">
        <v>1281</v>
      </c>
      <c r="T40" t="s">
        <v>1282</v>
      </c>
      <c r="V40" t="s">
        <v>1283</v>
      </c>
      <c r="X40" t="s">
        <v>1284</v>
      </c>
      <c r="Z40" t="s">
        <v>1285</v>
      </c>
      <c r="AB40" t="s">
        <v>1286</v>
      </c>
      <c r="AD40" t="s">
        <v>1287</v>
      </c>
      <c r="AF40" t="s">
        <v>1288</v>
      </c>
      <c r="AH40" t="s">
        <v>1289</v>
      </c>
      <c r="AJ40" t="s">
        <v>1290</v>
      </c>
      <c r="AL40" t="s">
        <v>1291</v>
      </c>
      <c r="AN40" t="s">
        <v>1292</v>
      </c>
      <c r="AP40" t="s">
        <v>1293</v>
      </c>
      <c r="AR40" t="s">
        <v>1294</v>
      </c>
      <c r="AT40" t="s">
        <v>1295</v>
      </c>
    </row>
    <row r="42" spans="14:46">
      <c r="N42" t="s">
        <v>1296</v>
      </c>
      <c r="P42" t="s">
        <v>1297</v>
      </c>
      <c r="R42" t="s">
        <v>1298</v>
      </c>
      <c r="T42" t="s">
        <v>1299</v>
      </c>
      <c r="V42" t="s">
        <v>1300</v>
      </c>
      <c r="X42" t="s">
        <v>1301</v>
      </c>
      <c r="Z42" t="s">
        <v>1302</v>
      </c>
      <c r="AB42" t="s">
        <v>1303</v>
      </c>
      <c r="AD42" t="s">
        <v>1304</v>
      </c>
      <c r="AF42" t="s">
        <v>1305</v>
      </c>
    </row>
    <row r="44" spans="14:46">
      <c r="N44" t="s">
        <v>1306</v>
      </c>
      <c r="P44" t="s">
        <v>1307</v>
      </c>
      <c r="R44" t="s">
        <v>1308</v>
      </c>
      <c r="T44" t="s">
        <v>1309</v>
      </c>
      <c r="V44" t="s">
        <v>1310</v>
      </c>
      <c r="X44" t="s">
        <v>1311</v>
      </c>
      <c r="Z44" t="s">
        <v>1312</v>
      </c>
      <c r="AB44" t="s">
        <v>1313</v>
      </c>
      <c r="AD44" t="s">
        <v>1314</v>
      </c>
      <c r="AF44" t="s">
        <v>1315</v>
      </c>
    </row>
    <row r="46" spans="14:46">
      <c r="N46" t="s">
        <v>1316</v>
      </c>
      <c r="P46" t="s">
        <v>1317</v>
      </c>
      <c r="R46" t="s">
        <v>1318</v>
      </c>
      <c r="T46" t="s">
        <v>1319</v>
      </c>
      <c r="V46" t="s">
        <v>1320</v>
      </c>
      <c r="X46" t="s">
        <v>1321</v>
      </c>
      <c r="Z46" t="s">
        <v>1322</v>
      </c>
      <c r="AB46" t="s">
        <v>1323</v>
      </c>
      <c r="AD46" t="s">
        <v>1324</v>
      </c>
      <c r="AF46" t="s">
        <v>1325</v>
      </c>
    </row>
    <row r="48" spans="14:46">
      <c r="N48" t="s">
        <v>1326</v>
      </c>
      <c r="P48" t="s">
        <v>1327</v>
      </c>
      <c r="R48" t="s">
        <v>1328</v>
      </c>
      <c r="T48" t="s">
        <v>1329</v>
      </c>
      <c r="V48" t="s">
        <v>1330</v>
      </c>
      <c r="X48" t="s">
        <v>1331</v>
      </c>
      <c r="Z48" t="s">
        <v>1332</v>
      </c>
      <c r="AB48" t="s">
        <v>1333</v>
      </c>
      <c r="AD48" t="s">
        <v>1334</v>
      </c>
    </row>
    <row r="50" spans="14:34">
      <c r="N50" t="s">
        <v>1335</v>
      </c>
      <c r="P50" t="s">
        <v>1336</v>
      </c>
      <c r="R50" t="s">
        <v>1337</v>
      </c>
      <c r="T50" t="s">
        <v>1338</v>
      </c>
      <c r="V50" t="s">
        <v>1339</v>
      </c>
      <c r="X50" t="s">
        <v>1340</v>
      </c>
      <c r="Z50" t="s">
        <v>1341</v>
      </c>
    </row>
    <row r="52" spans="14:34">
      <c r="N52" t="s">
        <v>1342</v>
      </c>
      <c r="P52" t="s">
        <v>1343</v>
      </c>
      <c r="R52" t="s">
        <v>1344</v>
      </c>
      <c r="T52" t="s">
        <v>1345</v>
      </c>
      <c r="V52" t="s">
        <v>1346</v>
      </c>
      <c r="X52" t="s">
        <v>1347</v>
      </c>
      <c r="Z52" t="s">
        <v>1348</v>
      </c>
      <c r="AB52" t="s">
        <v>1349</v>
      </c>
      <c r="AD52" t="s">
        <v>1350</v>
      </c>
    </row>
    <row r="54" spans="14:34">
      <c r="N54" t="s">
        <v>1351</v>
      </c>
      <c r="P54" t="s">
        <v>1352</v>
      </c>
      <c r="R54" t="s">
        <v>1353</v>
      </c>
      <c r="T54" t="s">
        <v>1354</v>
      </c>
      <c r="V54" t="s">
        <v>1355</v>
      </c>
      <c r="X54" t="s">
        <v>1356</v>
      </c>
      <c r="Z54" t="s">
        <v>1357</v>
      </c>
      <c r="AB54" t="s">
        <v>1358</v>
      </c>
      <c r="AD54" t="s">
        <v>1359</v>
      </c>
    </row>
    <row r="56" spans="14:34">
      <c r="N56" t="s">
        <v>1360</v>
      </c>
      <c r="P56" t="s">
        <v>1361</v>
      </c>
      <c r="R56" t="s">
        <v>1362</v>
      </c>
      <c r="T56" t="s">
        <v>1363</v>
      </c>
      <c r="V56" t="s">
        <v>1364</v>
      </c>
      <c r="X56" t="s">
        <v>1365</v>
      </c>
      <c r="Z56" t="s">
        <v>1366</v>
      </c>
      <c r="AB56" t="s">
        <v>1367</v>
      </c>
      <c r="AD56" t="s">
        <v>1368</v>
      </c>
    </row>
    <row r="58" spans="14:34">
      <c r="N58" t="s">
        <v>1369</v>
      </c>
      <c r="P58" t="s">
        <v>1370</v>
      </c>
      <c r="R58" t="s">
        <v>1371</v>
      </c>
      <c r="T58" t="s">
        <v>1372</v>
      </c>
      <c r="V58" t="s">
        <v>1373</v>
      </c>
      <c r="X58" t="s">
        <v>1374</v>
      </c>
      <c r="Z58" t="s">
        <v>1375</v>
      </c>
      <c r="AB58" t="s">
        <v>1376</v>
      </c>
      <c r="AD58" t="s">
        <v>1377</v>
      </c>
    </row>
    <row r="60" spans="14:34">
      <c r="N60" t="s">
        <v>1378</v>
      </c>
      <c r="P60" t="s">
        <v>1379</v>
      </c>
      <c r="R60" t="s">
        <v>1380</v>
      </c>
      <c r="T60" t="s">
        <v>1381</v>
      </c>
      <c r="V60" t="s">
        <v>1382</v>
      </c>
      <c r="X60" t="s">
        <v>1383</v>
      </c>
      <c r="Z60" t="s">
        <v>1384</v>
      </c>
      <c r="AB60" t="s">
        <v>1385</v>
      </c>
      <c r="AD60" t="s">
        <v>1386</v>
      </c>
    </row>
    <row r="62" spans="14:34">
      <c r="N62" t="s">
        <v>1387</v>
      </c>
      <c r="P62" t="s">
        <v>1388</v>
      </c>
      <c r="R62" t="s">
        <v>1389</v>
      </c>
      <c r="T62" t="s">
        <v>1390</v>
      </c>
      <c r="V62" t="s">
        <v>1391</v>
      </c>
      <c r="X62" t="s">
        <v>1392</v>
      </c>
      <c r="Z62" t="s">
        <v>1393</v>
      </c>
      <c r="AB62" t="s">
        <v>1394</v>
      </c>
      <c r="AD62" t="s">
        <v>1395</v>
      </c>
      <c r="AF62" t="s">
        <v>1396</v>
      </c>
      <c r="AH62" t="s">
        <v>1397</v>
      </c>
    </row>
    <row r="64" spans="14:34">
      <c r="N64" t="s">
        <v>1398</v>
      </c>
      <c r="P64" t="s">
        <v>1399</v>
      </c>
      <c r="R64" t="s">
        <v>1400</v>
      </c>
      <c r="T64" t="s">
        <v>1401</v>
      </c>
      <c r="V64" t="s">
        <v>1402</v>
      </c>
      <c r="X64" t="s">
        <v>1403</v>
      </c>
      <c r="Z64" t="s">
        <v>1404</v>
      </c>
      <c r="AB64" t="s">
        <v>1405</v>
      </c>
      <c r="AD64" t="s">
        <v>1406</v>
      </c>
      <c r="AF64" t="s">
        <v>1407</v>
      </c>
      <c r="AH64" t="s">
        <v>1408</v>
      </c>
    </row>
    <row r="66" spans="14:38">
      <c r="N66" t="s">
        <v>1409</v>
      </c>
      <c r="P66" t="s">
        <v>1410</v>
      </c>
      <c r="R66" t="s">
        <v>1411</v>
      </c>
      <c r="T66" t="s">
        <v>1412</v>
      </c>
      <c r="V66" t="s">
        <v>1413</v>
      </c>
      <c r="X66" t="s">
        <v>1414</v>
      </c>
      <c r="Z66" t="s">
        <v>1415</v>
      </c>
      <c r="AB66" t="s">
        <v>1416</v>
      </c>
      <c r="AD66" t="s">
        <v>1417</v>
      </c>
      <c r="AF66" t="s">
        <v>1418</v>
      </c>
      <c r="AH66" t="s">
        <v>1419</v>
      </c>
    </row>
    <row r="68" spans="14:38">
      <c r="N68" t="s">
        <v>1420</v>
      </c>
      <c r="P68" t="s">
        <v>1421</v>
      </c>
      <c r="R68" t="s">
        <v>1422</v>
      </c>
      <c r="T68" t="s">
        <v>1423</v>
      </c>
      <c r="V68" t="s">
        <v>1424</v>
      </c>
      <c r="X68" t="s">
        <v>1425</v>
      </c>
      <c r="Z68" t="s">
        <v>1426</v>
      </c>
      <c r="AB68" t="s">
        <v>1427</v>
      </c>
      <c r="AD68" t="s">
        <v>1428</v>
      </c>
      <c r="AF68" t="s">
        <v>1429</v>
      </c>
      <c r="AH68" t="s">
        <v>1430</v>
      </c>
    </row>
    <row r="70" spans="14:38">
      <c r="N70" t="s">
        <v>1431</v>
      </c>
      <c r="P70" t="s">
        <v>1432</v>
      </c>
      <c r="R70" t="s">
        <v>1433</v>
      </c>
      <c r="T70" t="s">
        <v>1434</v>
      </c>
      <c r="V70" t="s">
        <v>1435</v>
      </c>
      <c r="X70" t="s">
        <v>1436</v>
      </c>
      <c r="Z70" t="s">
        <v>1437</v>
      </c>
    </row>
    <row r="72" spans="14:38">
      <c r="N72" t="s">
        <v>1438</v>
      </c>
      <c r="P72" t="s">
        <v>1439</v>
      </c>
      <c r="R72" t="s">
        <v>1440</v>
      </c>
      <c r="T72" t="s">
        <v>1441</v>
      </c>
      <c r="V72" t="s">
        <v>1442</v>
      </c>
      <c r="X72" t="s">
        <v>1443</v>
      </c>
      <c r="Z72" t="s">
        <v>1444</v>
      </c>
    </row>
    <row r="74" spans="14:38">
      <c r="N74" t="s">
        <v>1445</v>
      </c>
      <c r="P74" t="s">
        <v>1446</v>
      </c>
      <c r="R74" t="s">
        <v>1447</v>
      </c>
      <c r="T74" t="s">
        <v>1448</v>
      </c>
      <c r="V74" t="s">
        <v>1449</v>
      </c>
      <c r="X74" t="s">
        <v>1450</v>
      </c>
      <c r="Z74" t="s">
        <v>1451</v>
      </c>
    </row>
    <row r="76" spans="14:38">
      <c r="N76" t="s">
        <v>1452</v>
      </c>
      <c r="P76" t="s">
        <v>1453</v>
      </c>
      <c r="R76" t="s">
        <v>1454</v>
      </c>
      <c r="T76" t="s">
        <v>1455</v>
      </c>
      <c r="V76" t="s">
        <v>1456</v>
      </c>
      <c r="X76" t="s">
        <v>1457</v>
      </c>
      <c r="Z76" t="s">
        <v>1458</v>
      </c>
      <c r="AB76" t="s">
        <v>1459</v>
      </c>
      <c r="AD76" t="s">
        <v>1460</v>
      </c>
      <c r="AF76" t="s">
        <v>1461</v>
      </c>
    </row>
    <row r="78" spans="14:38">
      <c r="N78" t="s">
        <v>1462</v>
      </c>
      <c r="P78" t="s">
        <v>1463</v>
      </c>
      <c r="R78" t="s">
        <v>1464</v>
      </c>
      <c r="T78" t="s">
        <v>1465</v>
      </c>
      <c r="V78" t="s">
        <v>1466</v>
      </c>
      <c r="X78" t="s">
        <v>1467</v>
      </c>
      <c r="Z78" t="s">
        <v>1468</v>
      </c>
      <c r="AB78" t="s">
        <v>1469</v>
      </c>
      <c r="AD78" t="s">
        <v>1470</v>
      </c>
      <c r="AF78" t="s">
        <v>1471</v>
      </c>
    </row>
    <row r="80" spans="14:38">
      <c r="N80" t="s">
        <v>1472</v>
      </c>
      <c r="P80" t="s">
        <v>1473</v>
      </c>
      <c r="R80" t="s">
        <v>1474</v>
      </c>
      <c r="T80" t="s">
        <v>1475</v>
      </c>
      <c r="V80" t="s">
        <v>1476</v>
      </c>
      <c r="X80" t="s">
        <v>1477</v>
      </c>
      <c r="Z80" t="s">
        <v>1478</v>
      </c>
      <c r="AB80" t="s">
        <v>1479</v>
      </c>
      <c r="AD80" t="s">
        <v>1480</v>
      </c>
      <c r="AF80" t="s">
        <v>1481</v>
      </c>
      <c r="AH80" t="s">
        <v>1482</v>
      </c>
      <c r="AJ80" t="s">
        <v>1483</v>
      </c>
      <c r="AL80" t="s">
        <v>1484</v>
      </c>
    </row>
    <row r="82" spans="14:42">
      <c r="N82" t="s">
        <v>1485</v>
      </c>
      <c r="P82" t="s">
        <v>1486</v>
      </c>
      <c r="R82" t="s">
        <v>1487</v>
      </c>
      <c r="T82" t="s">
        <v>1488</v>
      </c>
      <c r="V82" t="s">
        <v>1489</v>
      </c>
      <c r="X82" t="s">
        <v>1490</v>
      </c>
      <c r="Z82" t="s">
        <v>1491</v>
      </c>
      <c r="AB82" t="s">
        <v>1492</v>
      </c>
      <c r="AD82" t="s">
        <v>1493</v>
      </c>
      <c r="AF82" t="s">
        <v>1494</v>
      </c>
      <c r="AH82" t="s">
        <v>1495</v>
      </c>
      <c r="AJ82" t="s">
        <v>1496</v>
      </c>
      <c r="AL82" t="s">
        <v>1497</v>
      </c>
    </row>
    <row r="84" spans="14:42">
      <c r="N84" t="s">
        <v>1498</v>
      </c>
      <c r="P84" t="s">
        <v>1499</v>
      </c>
      <c r="R84" t="s">
        <v>1500</v>
      </c>
      <c r="T84" t="s">
        <v>1501</v>
      </c>
      <c r="V84" t="s">
        <v>1502</v>
      </c>
      <c r="X84" t="s">
        <v>1503</v>
      </c>
      <c r="Z84" t="s">
        <v>1504</v>
      </c>
      <c r="AB84" t="s">
        <v>1505</v>
      </c>
      <c r="AD84" t="s">
        <v>1506</v>
      </c>
      <c r="AF84" t="s">
        <v>1507</v>
      </c>
      <c r="AH84" t="s">
        <v>1508</v>
      </c>
      <c r="AJ84" t="s">
        <v>1509</v>
      </c>
      <c r="AL84" t="s">
        <v>1510</v>
      </c>
    </row>
    <row r="86" spans="14:42">
      <c r="N86" t="s">
        <v>1511</v>
      </c>
      <c r="P86" t="s">
        <v>1512</v>
      </c>
      <c r="R86" t="s">
        <v>1513</v>
      </c>
      <c r="T86" t="s">
        <v>1514</v>
      </c>
      <c r="V86" t="s">
        <v>1515</v>
      </c>
      <c r="X86" t="s">
        <v>1516</v>
      </c>
      <c r="Z86" t="s">
        <v>1517</v>
      </c>
      <c r="AB86" t="s">
        <v>1518</v>
      </c>
      <c r="AD86" t="s">
        <v>1519</v>
      </c>
      <c r="AF86" t="s">
        <v>1520</v>
      </c>
      <c r="AH86" t="s">
        <v>1521</v>
      </c>
      <c r="AJ86" t="s">
        <v>1522</v>
      </c>
      <c r="AL86" t="s">
        <v>1523</v>
      </c>
    </row>
    <row r="88" spans="14:42">
      <c r="N88" t="s">
        <v>1524</v>
      </c>
      <c r="P88" t="s">
        <v>1525</v>
      </c>
      <c r="R88" t="s">
        <v>1526</v>
      </c>
      <c r="T88" t="s">
        <v>1527</v>
      </c>
      <c r="V88" t="s">
        <v>1528</v>
      </c>
      <c r="X88" t="s">
        <v>1529</v>
      </c>
      <c r="Z88" t="s">
        <v>1530</v>
      </c>
      <c r="AB88" t="s">
        <v>1531</v>
      </c>
      <c r="AD88" t="s">
        <v>1532</v>
      </c>
      <c r="AF88" t="s">
        <v>1533</v>
      </c>
      <c r="AH88" t="s">
        <v>1534</v>
      </c>
      <c r="AJ88" t="s">
        <v>1535</v>
      </c>
      <c r="AL88" t="s">
        <v>1536</v>
      </c>
      <c r="AN88" t="s">
        <v>1537</v>
      </c>
      <c r="AP88" t="s">
        <v>1538</v>
      </c>
    </row>
    <row r="90" spans="14:42">
      <c r="N90" t="s">
        <v>1539</v>
      </c>
      <c r="P90" t="s">
        <v>1540</v>
      </c>
      <c r="R90" t="s">
        <v>1541</v>
      </c>
      <c r="T90" t="s">
        <v>1542</v>
      </c>
      <c r="V90" t="s">
        <v>1543</v>
      </c>
      <c r="X90" t="s">
        <v>1544</v>
      </c>
      <c r="Z90" t="s">
        <v>1545</v>
      </c>
      <c r="AB90" t="s">
        <v>1546</v>
      </c>
      <c r="AD90" t="s">
        <v>1547</v>
      </c>
      <c r="AF90" t="s">
        <v>1548</v>
      </c>
      <c r="AH90" t="s">
        <v>1549</v>
      </c>
      <c r="AJ90" t="s">
        <v>1550</v>
      </c>
      <c r="AL90" t="s">
        <v>1551</v>
      </c>
      <c r="AN90" t="s">
        <v>1552</v>
      </c>
      <c r="AP90" t="s">
        <v>1553</v>
      </c>
    </row>
    <row r="92" spans="14:42">
      <c r="N92" t="s">
        <v>1554</v>
      </c>
      <c r="P92" t="s">
        <v>1555</v>
      </c>
      <c r="R92" t="s">
        <v>1556</v>
      </c>
      <c r="T92" t="s">
        <v>1557</v>
      </c>
      <c r="V92" t="s">
        <v>1558</v>
      </c>
      <c r="X92" t="s">
        <v>1559</v>
      </c>
      <c r="Z92" t="s">
        <v>1560</v>
      </c>
      <c r="AB92" t="s">
        <v>1561</v>
      </c>
      <c r="AD92" t="s">
        <v>1562</v>
      </c>
      <c r="AF92" t="s">
        <v>1563</v>
      </c>
      <c r="AH92" t="s">
        <v>1564</v>
      </c>
      <c r="AJ92" t="s">
        <v>1565</v>
      </c>
    </row>
    <row r="94" spans="14:42">
      <c r="N94" t="s">
        <v>1566</v>
      </c>
      <c r="P94" t="s">
        <v>1567</v>
      </c>
      <c r="R94" t="s">
        <v>1568</v>
      </c>
      <c r="T94" t="s">
        <v>1569</v>
      </c>
      <c r="V94" t="s">
        <v>1570</v>
      </c>
      <c r="X94" t="s">
        <v>1571</v>
      </c>
      <c r="Z94" t="s">
        <v>1572</v>
      </c>
      <c r="AB94" t="s">
        <v>1573</v>
      </c>
      <c r="AD94" t="s">
        <v>1574</v>
      </c>
      <c r="AF94" t="s">
        <v>1575</v>
      </c>
      <c r="AH94" t="s">
        <v>1576</v>
      </c>
      <c r="AJ94" t="s">
        <v>1577</v>
      </c>
      <c r="AL94" t="s">
        <v>1578</v>
      </c>
      <c r="AN94" t="s">
        <v>1579</v>
      </c>
      <c r="AP94" t="s">
        <v>1580</v>
      </c>
    </row>
    <row r="96" spans="14:42">
      <c r="N96" t="s">
        <v>1581</v>
      </c>
      <c r="P96" t="s">
        <v>1582</v>
      </c>
      <c r="R96" t="s">
        <v>1583</v>
      </c>
      <c r="T96" t="s">
        <v>1584</v>
      </c>
      <c r="V96" t="s">
        <v>1585</v>
      </c>
      <c r="X96" t="s">
        <v>1586</v>
      </c>
      <c r="Z96" t="s">
        <v>1587</v>
      </c>
      <c r="AB96" t="s">
        <v>1588</v>
      </c>
      <c r="AD96" t="s">
        <v>1589</v>
      </c>
      <c r="AF96" t="s">
        <v>1590</v>
      </c>
      <c r="AH96" t="s">
        <v>1591</v>
      </c>
      <c r="AJ96" t="s">
        <v>1592</v>
      </c>
      <c r="AL96" t="s">
        <v>1593</v>
      </c>
      <c r="AN96" t="s">
        <v>1594</v>
      </c>
      <c r="AP96" t="s">
        <v>1595</v>
      </c>
    </row>
    <row r="98" spans="14:42">
      <c r="N98" t="s">
        <v>1596</v>
      </c>
      <c r="P98" t="s">
        <v>1597</v>
      </c>
      <c r="R98" t="s">
        <v>1598</v>
      </c>
      <c r="T98" t="s">
        <v>1599</v>
      </c>
      <c r="V98" t="s">
        <v>1600</v>
      </c>
      <c r="X98" t="s">
        <v>1601</v>
      </c>
      <c r="Z98" t="s">
        <v>1602</v>
      </c>
      <c r="AB98" t="s">
        <v>1603</v>
      </c>
      <c r="AD98" t="s">
        <v>1604</v>
      </c>
      <c r="AF98" t="s">
        <v>1605</v>
      </c>
      <c r="AH98" t="s">
        <v>1606</v>
      </c>
      <c r="AJ98" t="s">
        <v>1607</v>
      </c>
      <c r="AL98" t="s">
        <v>1608</v>
      </c>
      <c r="AN98" t="s">
        <v>1609</v>
      </c>
      <c r="AP98" t="s">
        <v>1610</v>
      </c>
    </row>
    <row r="100" spans="14:42">
      <c r="N100" t="s">
        <v>1611</v>
      </c>
      <c r="P100" t="s">
        <v>1612</v>
      </c>
      <c r="R100" t="s">
        <v>1613</v>
      </c>
      <c r="T100" t="s">
        <v>1614</v>
      </c>
      <c r="V100" t="s">
        <v>1615</v>
      </c>
      <c r="X100" t="s">
        <v>1616</v>
      </c>
      <c r="Z100" t="s">
        <v>1617</v>
      </c>
      <c r="AB100" t="s">
        <v>1618</v>
      </c>
      <c r="AD100" t="s">
        <v>1619</v>
      </c>
      <c r="AF100" t="s">
        <v>1620</v>
      </c>
      <c r="AH100" t="s">
        <v>1621</v>
      </c>
      <c r="AJ100" t="s">
        <v>1622</v>
      </c>
      <c r="AL100" t="s">
        <v>1623</v>
      </c>
    </row>
    <row r="102" spans="14:42">
      <c r="N102" t="s">
        <v>1624</v>
      </c>
      <c r="P102" t="s">
        <v>1625</v>
      </c>
      <c r="R102" t="s">
        <v>1626</v>
      </c>
      <c r="T102" t="s">
        <v>1627</v>
      </c>
      <c r="V102" t="s">
        <v>1628</v>
      </c>
      <c r="X102" t="s">
        <v>1629</v>
      </c>
      <c r="Z102" t="s">
        <v>1630</v>
      </c>
      <c r="AB102" t="s">
        <v>1631</v>
      </c>
      <c r="AD102" t="s">
        <v>1632</v>
      </c>
      <c r="AF102" t="s">
        <v>1633</v>
      </c>
      <c r="AH102" t="s">
        <v>1634</v>
      </c>
    </row>
    <row r="104" spans="14:42">
      <c r="N104" t="s">
        <v>1635</v>
      </c>
      <c r="P104" t="s">
        <v>1636</v>
      </c>
      <c r="R104" t="s">
        <v>1637</v>
      </c>
      <c r="T104" t="s">
        <v>1638</v>
      </c>
      <c r="V104" t="s">
        <v>1639</v>
      </c>
      <c r="X104" t="s">
        <v>1640</v>
      </c>
      <c r="Z104" t="s">
        <v>1641</v>
      </c>
      <c r="AB104" t="s">
        <v>1642</v>
      </c>
      <c r="AD104" t="s">
        <v>1643</v>
      </c>
      <c r="AF104" t="s">
        <v>1644</v>
      </c>
      <c r="AH104" t="s">
        <v>1645</v>
      </c>
      <c r="AJ104" t="s">
        <v>1646</v>
      </c>
      <c r="AL104" t="s">
        <v>1647</v>
      </c>
    </row>
    <row r="106" spans="14:42">
      <c r="N106" t="s">
        <v>1648</v>
      </c>
      <c r="P106" t="s">
        <v>1649</v>
      </c>
      <c r="R106" t="s">
        <v>1650</v>
      </c>
      <c r="T106" t="s">
        <v>1651</v>
      </c>
      <c r="V106" t="s">
        <v>1652</v>
      </c>
      <c r="X106" t="s">
        <v>1653</v>
      </c>
      <c r="Z106" t="s">
        <v>1654</v>
      </c>
      <c r="AB106" t="s">
        <v>1655</v>
      </c>
      <c r="AD106" t="s">
        <v>1656</v>
      </c>
      <c r="AF106" t="s">
        <v>1657</v>
      </c>
      <c r="AH106" t="s">
        <v>1658</v>
      </c>
      <c r="AJ106" t="s">
        <v>1659</v>
      </c>
      <c r="AL106" t="s">
        <v>1660</v>
      </c>
    </row>
    <row r="108" spans="14:42">
      <c r="N108" t="s">
        <v>1661</v>
      </c>
      <c r="P108" t="s">
        <v>1662</v>
      </c>
      <c r="R108" t="s">
        <v>1663</v>
      </c>
      <c r="T108" t="s">
        <v>1664</v>
      </c>
      <c r="V108" t="s">
        <v>1665</v>
      </c>
      <c r="X108" t="s">
        <v>1666</v>
      </c>
      <c r="Z108" t="s">
        <v>1667</v>
      </c>
      <c r="AB108" t="s">
        <v>1668</v>
      </c>
      <c r="AD108" t="s">
        <v>1669</v>
      </c>
      <c r="AF108" t="s">
        <v>1670</v>
      </c>
      <c r="AH108" t="s">
        <v>1671</v>
      </c>
      <c r="AJ108" t="s">
        <v>1672</v>
      </c>
      <c r="AL108" t="s">
        <v>1673</v>
      </c>
    </row>
    <row r="110" spans="14:42">
      <c r="N110" t="s">
        <v>1674</v>
      </c>
      <c r="P110" t="s">
        <v>1675</v>
      </c>
      <c r="R110" t="s">
        <v>1676</v>
      </c>
      <c r="T110" t="s">
        <v>1677</v>
      </c>
      <c r="V110" t="s">
        <v>1678</v>
      </c>
      <c r="X110" t="s">
        <v>1679</v>
      </c>
      <c r="Z110" t="s">
        <v>1680</v>
      </c>
      <c r="AB110" t="s">
        <v>1681</v>
      </c>
    </row>
    <row r="112" spans="14:42">
      <c r="N112" t="s">
        <v>1682</v>
      </c>
      <c r="P112" t="s">
        <v>1683</v>
      </c>
      <c r="R112" t="s">
        <v>1684</v>
      </c>
      <c r="T112" t="s">
        <v>1685</v>
      </c>
      <c r="V112" t="s">
        <v>1686</v>
      </c>
      <c r="X112" t="s">
        <v>1687</v>
      </c>
      <c r="Z112" t="s">
        <v>1688</v>
      </c>
      <c r="AB112" t="s">
        <v>1689</v>
      </c>
      <c r="AD112" t="s">
        <v>1690</v>
      </c>
      <c r="AF112" t="s">
        <v>1691</v>
      </c>
      <c r="AH112" t="s">
        <v>1692</v>
      </c>
      <c r="AJ112" t="s">
        <v>1693</v>
      </c>
      <c r="AL112" t="s">
        <v>1694</v>
      </c>
    </row>
    <row r="114" spans="14:38">
      <c r="N114" t="s">
        <v>1695</v>
      </c>
      <c r="P114" t="s">
        <v>1696</v>
      </c>
      <c r="R114" t="s">
        <v>1697</v>
      </c>
      <c r="T114" t="s">
        <v>1698</v>
      </c>
      <c r="V114" t="s">
        <v>1699</v>
      </c>
      <c r="X114" t="s">
        <v>1700</v>
      </c>
      <c r="Z114" t="s">
        <v>1701</v>
      </c>
      <c r="AB114" t="s">
        <v>1702</v>
      </c>
      <c r="AD114" t="s">
        <v>1703</v>
      </c>
    </row>
    <row r="116" spans="14:38">
      <c r="N116" t="s">
        <v>1704</v>
      </c>
      <c r="P116" t="s">
        <v>1705</v>
      </c>
      <c r="R116" t="s">
        <v>1706</v>
      </c>
      <c r="T116" t="s">
        <v>1707</v>
      </c>
      <c r="V116" t="s">
        <v>1708</v>
      </c>
      <c r="X116" t="s">
        <v>1709</v>
      </c>
      <c r="Z116" t="s">
        <v>1710</v>
      </c>
      <c r="AB116" t="s">
        <v>1711</v>
      </c>
      <c r="AD116" t="s">
        <v>1712</v>
      </c>
    </row>
    <row r="118" spans="14:38">
      <c r="N118" t="s">
        <v>1713</v>
      </c>
      <c r="P118" t="s">
        <v>1714</v>
      </c>
      <c r="R118" t="s">
        <v>1715</v>
      </c>
      <c r="T118" t="s">
        <v>1716</v>
      </c>
      <c r="V118" t="s">
        <v>1717</v>
      </c>
      <c r="X118" t="s">
        <v>1718</v>
      </c>
      <c r="Z118" t="s">
        <v>1719</v>
      </c>
      <c r="AB118" t="s">
        <v>1720</v>
      </c>
      <c r="AD118" t="s">
        <v>1721</v>
      </c>
    </row>
    <row r="120" spans="14:38">
      <c r="N120" t="s">
        <v>1722</v>
      </c>
      <c r="P120" t="s">
        <v>1723</v>
      </c>
      <c r="R120" t="s">
        <v>1724</v>
      </c>
      <c r="T120" t="s">
        <v>1725</v>
      </c>
      <c r="V120" t="s">
        <v>1726</v>
      </c>
      <c r="X120" t="s">
        <v>1727</v>
      </c>
      <c r="Z120" t="s">
        <v>1728</v>
      </c>
      <c r="AB120" t="s">
        <v>1729</v>
      </c>
      <c r="AD120" t="s">
        <v>1730</v>
      </c>
      <c r="AF120" t="s">
        <v>1731</v>
      </c>
      <c r="AH120" t="s">
        <v>1732</v>
      </c>
    </row>
    <row r="122" spans="14:38">
      <c r="N122" t="s">
        <v>1733</v>
      </c>
      <c r="P122" t="s">
        <v>1734</v>
      </c>
      <c r="R122" t="s">
        <v>1735</v>
      </c>
      <c r="T122" t="s">
        <v>1736</v>
      </c>
      <c r="V122" t="s">
        <v>1737</v>
      </c>
      <c r="X122" t="s">
        <v>1738</v>
      </c>
      <c r="Z122" t="s">
        <v>1739</v>
      </c>
      <c r="AB122" t="s">
        <v>1740</v>
      </c>
      <c r="AD122" t="s">
        <v>1741</v>
      </c>
    </row>
    <row r="124" spans="14:38">
      <c r="N124" t="s">
        <v>1742</v>
      </c>
      <c r="P124" t="s">
        <v>1743</v>
      </c>
      <c r="R124" t="s">
        <v>1744</v>
      </c>
      <c r="T124" t="s">
        <v>1745</v>
      </c>
      <c r="V124" t="s">
        <v>1746</v>
      </c>
      <c r="X124" t="s">
        <v>1747</v>
      </c>
      <c r="Z124" t="s">
        <v>1748</v>
      </c>
      <c r="AB124" t="s">
        <v>1749</v>
      </c>
      <c r="AD124" t="s">
        <v>1750</v>
      </c>
    </row>
    <row r="126" spans="14:38">
      <c r="N126" t="s">
        <v>1751</v>
      </c>
      <c r="P126" t="s">
        <v>1752</v>
      </c>
      <c r="R126" t="s">
        <v>1753</v>
      </c>
      <c r="T126" t="s">
        <v>1754</v>
      </c>
      <c r="V126" t="s">
        <v>1755</v>
      </c>
      <c r="X126" t="s">
        <v>1756</v>
      </c>
      <c r="Z126" t="s">
        <v>1757</v>
      </c>
      <c r="AB126" t="s">
        <v>1758</v>
      </c>
      <c r="AD126" t="s">
        <v>1759</v>
      </c>
      <c r="AF126" t="s">
        <v>1760</v>
      </c>
      <c r="AH126" t="s">
        <v>1761</v>
      </c>
      <c r="AJ126" t="s">
        <v>1762</v>
      </c>
      <c r="AL126" t="s">
        <v>1763</v>
      </c>
    </row>
    <row r="128" spans="14:38">
      <c r="N128" t="s">
        <v>1764</v>
      </c>
      <c r="P128" t="s">
        <v>1765</v>
      </c>
      <c r="R128" t="s">
        <v>1766</v>
      </c>
      <c r="T128" t="s">
        <v>1767</v>
      </c>
      <c r="V128" t="s">
        <v>1768</v>
      </c>
      <c r="X128" t="s">
        <v>1769</v>
      </c>
      <c r="Z128" t="s">
        <v>1770</v>
      </c>
      <c r="AB128" t="s">
        <v>1771</v>
      </c>
      <c r="AD128" t="s">
        <v>1772</v>
      </c>
      <c r="AF128" t="s">
        <v>1773</v>
      </c>
      <c r="AH128" t="s">
        <v>1774</v>
      </c>
      <c r="AJ128" t="s">
        <v>1775</v>
      </c>
      <c r="AL128" t="s">
        <v>1776</v>
      </c>
    </row>
    <row r="130" spans="14:34">
      <c r="N130" t="s">
        <v>1777</v>
      </c>
      <c r="P130" t="s">
        <v>1778</v>
      </c>
      <c r="R130" t="s">
        <v>1779</v>
      </c>
      <c r="T130" t="s">
        <v>1780</v>
      </c>
      <c r="V130" t="s">
        <v>1781</v>
      </c>
      <c r="X130" t="s">
        <v>1782</v>
      </c>
      <c r="Z130" t="s">
        <v>1783</v>
      </c>
      <c r="AB130" t="s">
        <v>1784</v>
      </c>
      <c r="AD130" t="s">
        <v>1785</v>
      </c>
    </row>
    <row r="132" spans="14:34">
      <c r="N132" t="s">
        <v>1786</v>
      </c>
      <c r="P132" t="s">
        <v>1787</v>
      </c>
      <c r="R132" t="s">
        <v>1788</v>
      </c>
      <c r="T132" t="s">
        <v>1789</v>
      </c>
      <c r="V132" t="s">
        <v>1790</v>
      </c>
      <c r="X132" t="s">
        <v>1791</v>
      </c>
      <c r="Z132" t="s">
        <v>1792</v>
      </c>
      <c r="AB132" t="s">
        <v>1793</v>
      </c>
      <c r="AD132" t="s">
        <v>1794</v>
      </c>
      <c r="AF132" t="s">
        <v>1795</v>
      </c>
      <c r="AH132" t="s">
        <v>1796</v>
      </c>
    </row>
    <row r="134" spans="14:34">
      <c r="N134" t="s">
        <v>1797</v>
      </c>
      <c r="P134" t="s">
        <v>1798</v>
      </c>
      <c r="R134" t="s">
        <v>1799</v>
      </c>
      <c r="T134" t="s">
        <v>1800</v>
      </c>
      <c r="V134" t="s">
        <v>1801</v>
      </c>
      <c r="X134" t="s">
        <v>1802</v>
      </c>
      <c r="Z134" t="s">
        <v>1803</v>
      </c>
      <c r="AB134" t="s">
        <v>1804</v>
      </c>
      <c r="AD134" t="s">
        <v>1805</v>
      </c>
      <c r="AF134" t="s">
        <v>1806</v>
      </c>
      <c r="AH134" t="s">
        <v>1807</v>
      </c>
    </row>
    <row r="136" spans="14:34">
      <c r="N136" t="s">
        <v>1808</v>
      </c>
      <c r="P136" t="s">
        <v>1809</v>
      </c>
      <c r="R136" t="s">
        <v>1810</v>
      </c>
      <c r="T136" t="s">
        <v>1811</v>
      </c>
      <c r="V136" t="s">
        <v>1812</v>
      </c>
      <c r="X136" t="s">
        <v>1813</v>
      </c>
      <c r="Z136" t="s">
        <v>1814</v>
      </c>
      <c r="AB136" t="s">
        <v>1815</v>
      </c>
      <c r="AD136" t="s">
        <v>1816</v>
      </c>
      <c r="AF136" t="s">
        <v>1817</v>
      </c>
      <c r="AH136" t="s">
        <v>1818</v>
      </c>
    </row>
    <row r="138" spans="14:34">
      <c r="N138" t="s">
        <v>1819</v>
      </c>
      <c r="P138" t="s">
        <v>1820</v>
      </c>
      <c r="R138" t="s">
        <v>1821</v>
      </c>
      <c r="T138" t="s">
        <v>1822</v>
      </c>
      <c r="V138" t="s">
        <v>1823</v>
      </c>
      <c r="X138" t="s">
        <v>1824</v>
      </c>
      <c r="Z138" t="s">
        <v>1825</v>
      </c>
      <c r="AB138" t="s">
        <v>1826</v>
      </c>
      <c r="AD138" t="s">
        <v>1827</v>
      </c>
      <c r="AF138" t="s">
        <v>1828</v>
      </c>
      <c r="AH138" t="s">
        <v>1829</v>
      </c>
    </row>
    <row r="140" spans="14:34">
      <c r="N140" t="s">
        <v>1830</v>
      </c>
      <c r="P140" t="s">
        <v>1831</v>
      </c>
      <c r="R140" t="s">
        <v>1832</v>
      </c>
      <c r="T140" t="s">
        <v>1833</v>
      </c>
      <c r="V140" t="s">
        <v>1834</v>
      </c>
      <c r="X140" t="s">
        <v>1835</v>
      </c>
      <c r="Z140" t="s">
        <v>1836</v>
      </c>
      <c r="AB140" t="s">
        <v>1837</v>
      </c>
      <c r="AD140" t="s">
        <v>1838</v>
      </c>
    </row>
    <row r="142" spans="14:34">
      <c r="N142" t="s">
        <v>1839</v>
      </c>
      <c r="P142" t="s">
        <v>1840</v>
      </c>
      <c r="R142" t="s">
        <v>1841</v>
      </c>
      <c r="T142" t="s">
        <v>1842</v>
      </c>
      <c r="V142" t="s">
        <v>1843</v>
      </c>
      <c r="X142" t="s">
        <v>1844</v>
      </c>
      <c r="Z142" t="s">
        <v>1845</v>
      </c>
      <c r="AB142" t="s">
        <v>1846</v>
      </c>
      <c r="AD142" t="s">
        <v>1847</v>
      </c>
    </row>
    <row r="144" spans="14:34">
      <c r="N144" t="s">
        <v>1848</v>
      </c>
      <c r="P144" t="s">
        <v>1849</v>
      </c>
      <c r="R144" t="s">
        <v>1850</v>
      </c>
      <c r="T144" t="s">
        <v>1851</v>
      </c>
      <c r="V144" t="s">
        <v>1852</v>
      </c>
      <c r="X144" t="s">
        <v>1853</v>
      </c>
      <c r="Z144" t="s">
        <v>1854</v>
      </c>
      <c r="AB144" t="s">
        <v>1855</v>
      </c>
      <c r="AD144" t="s">
        <v>1856</v>
      </c>
    </row>
    <row r="146" spans="14:38">
      <c r="N146" t="s">
        <v>1857</v>
      </c>
      <c r="P146" t="s">
        <v>1858</v>
      </c>
      <c r="R146" t="s">
        <v>1859</v>
      </c>
      <c r="T146" t="s">
        <v>1860</v>
      </c>
      <c r="V146" t="s">
        <v>1861</v>
      </c>
      <c r="X146" t="s">
        <v>1862</v>
      </c>
      <c r="Z146" t="s">
        <v>1863</v>
      </c>
      <c r="AB146" t="s">
        <v>1864</v>
      </c>
      <c r="AD146" t="s">
        <v>1865</v>
      </c>
      <c r="AF146" t="s">
        <v>1866</v>
      </c>
      <c r="AH146" t="s">
        <v>1867</v>
      </c>
    </row>
    <row r="148" spans="14:38">
      <c r="N148" t="s">
        <v>1868</v>
      </c>
      <c r="P148" t="s">
        <v>1869</v>
      </c>
      <c r="R148" t="s">
        <v>1870</v>
      </c>
      <c r="T148" t="s">
        <v>1871</v>
      </c>
      <c r="V148" t="s">
        <v>1872</v>
      </c>
      <c r="X148" t="s">
        <v>1873</v>
      </c>
      <c r="Z148" t="s">
        <v>1874</v>
      </c>
      <c r="AB148" t="s">
        <v>1875</v>
      </c>
      <c r="AD148" t="s">
        <v>1876</v>
      </c>
      <c r="AF148" t="s">
        <v>1877</v>
      </c>
      <c r="AH148" t="s">
        <v>1878</v>
      </c>
      <c r="AJ148" t="s">
        <v>1879</v>
      </c>
      <c r="AL148" t="s">
        <v>1880</v>
      </c>
    </row>
    <row r="150" spans="14:38">
      <c r="N150" t="s">
        <v>1881</v>
      </c>
      <c r="P150" t="s">
        <v>1882</v>
      </c>
      <c r="R150" t="s">
        <v>1883</v>
      </c>
      <c r="T150" t="s">
        <v>1884</v>
      </c>
      <c r="V150" t="s">
        <v>1885</v>
      </c>
      <c r="X150" t="s">
        <v>1886</v>
      </c>
      <c r="Z150" t="s">
        <v>1887</v>
      </c>
      <c r="AB150" t="s">
        <v>1888</v>
      </c>
      <c r="AD150" t="s">
        <v>1889</v>
      </c>
      <c r="AF150" t="s">
        <v>1890</v>
      </c>
      <c r="AH150" t="s">
        <v>1891</v>
      </c>
      <c r="AJ150" t="s">
        <v>1892</v>
      </c>
      <c r="AL150" t="s">
        <v>1893</v>
      </c>
    </row>
    <row r="152" spans="14:38">
      <c r="N152" t="s">
        <v>1894</v>
      </c>
      <c r="P152" t="s">
        <v>1895</v>
      </c>
      <c r="R152" t="s">
        <v>1896</v>
      </c>
      <c r="T152" t="s">
        <v>1897</v>
      </c>
      <c r="V152" t="s">
        <v>1898</v>
      </c>
      <c r="X152" t="s">
        <v>1899</v>
      </c>
      <c r="Z152" t="s">
        <v>1900</v>
      </c>
      <c r="AB152" t="s">
        <v>1901</v>
      </c>
      <c r="AD152" t="s">
        <v>1902</v>
      </c>
      <c r="AF152" t="s">
        <v>1903</v>
      </c>
      <c r="AH152" t="s">
        <v>1904</v>
      </c>
      <c r="AJ152" t="s">
        <v>1905</v>
      </c>
      <c r="AL152" t="s">
        <v>1906</v>
      </c>
    </row>
    <row r="154" spans="14:38">
      <c r="N154" t="s">
        <v>1907</v>
      </c>
      <c r="P154" t="s">
        <v>1908</v>
      </c>
      <c r="R154" t="s">
        <v>1909</v>
      </c>
      <c r="T154" t="s">
        <v>1910</v>
      </c>
      <c r="V154" t="s">
        <v>1911</v>
      </c>
      <c r="X154" t="s">
        <v>1912</v>
      </c>
      <c r="Z154" t="s">
        <v>1913</v>
      </c>
      <c r="AB154" t="s">
        <v>1914</v>
      </c>
      <c r="AD154" t="s">
        <v>1915</v>
      </c>
      <c r="AF154" t="s">
        <v>1916</v>
      </c>
      <c r="AH154" t="s">
        <v>1917</v>
      </c>
      <c r="AJ154" t="s">
        <v>1918</v>
      </c>
      <c r="AL154" t="s">
        <v>1919</v>
      </c>
    </row>
    <row r="156" spans="14:38">
      <c r="N156" t="s">
        <v>1920</v>
      </c>
      <c r="P156" t="s">
        <v>1921</v>
      </c>
      <c r="R156" t="s">
        <v>1922</v>
      </c>
      <c r="T156" t="s">
        <v>1923</v>
      </c>
      <c r="V156" t="s">
        <v>1924</v>
      </c>
      <c r="X156" t="s">
        <v>1925</v>
      </c>
      <c r="Z156" t="s">
        <v>1926</v>
      </c>
      <c r="AB156" t="s">
        <v>1927</v>
      </c>
      <c r="AD156" t="s">
        <v>1928</v>
      </c>
      <c r="AF156" t="s">
        <v>1929</v>
      </c>
      <c r="AH156" t="s">
        <v>1930</v>
      </c>
      <c r="AJ156" t="s">
        <v>1931</v>
      </c>
      <c r="AL156" t="s">
        <v>1932</v>
      </c>
    </row>
    <row r="158" spans="14:38">
      <c r="N158" t="s">
        <v>1933</v>
      </c>
      <c r="P158" t="s">
        <v>1934</v>
      </c>
      <c r="R158" t="s">
        <v>1935</v>
      </c>
      <c r="T158" t="s">
        <v>1936</v>
      </c>
      <c r="V158" t="s">
        <v>1937</v>
      </c>
      <c r="X158" t="s">
        <v>1938</v>
      </c>
      <c r="Z158" t="s">
        <v>1939</v>
      </c>
      <c r="AB158" t="s">
        <v>1940</v>
      </c>
      <c r="AD158" t="s">
        <v>1941</v>
      </c>
      <c r="AF158" t="s">
        <v>1942</v>
      </c>
      <c r="AH158" t="s">
        <v>1943</v>
      </c>
      <c r="AJ158" t="s">
        <v>1944</v>
      </c>
      <c r="AL158" t="s">
        <v>1945</v>
      </c>
    </row>
    <row r="160" spans="14:38">
      <c r="N160" t="s">
        <v>1946</v>
      </c>
      <c r="P160" t="s">
        <v>1947</v>
      </c>
      <c r="R160" t="s">
        <v>1948</v>
      </c>
      <c r="T160" t="s">
        <v>1949</v>
      </c>
      <c r="V160" t="s">
        <v>1950</v>
      </c>
      <c r="X160" t="s">
        <v>1951</v>
      </c>
      <c r="Z160" t="s">
        <v>1952</v>
      </c>
      <c r="AB160" t="s">
        <v>1953</v>
      </c>
      <c r="AD160" t="s">
        <v>1954</v>
      </c>
      <c r="AF160" t="s">
        <v>1955</v>
      </c>
      <c r="AH160" t="s">
        <v>1956</v>
      </c>
      <c r="AJ160" t="s">
        <v>1957</v>
      </c>
      <c r="AL160" t="s">
        <v>1958</v>
      </c>
    </row>
    <row r="162" spans="14:44">
      <c r="N162" t="s">
        <v>1959</v>
      </c>
      <c r="P162" t="s">
        <v>1960</v>
      </c>
      <c r="R162" t="s">
        <v>1961</v>
      </c>
      <c r="T162" t="s">
        <v>1962</v>
      </c>
      <c r="V162" t="s">
        <v>1963</v>
      </c>
      <c r="X162" t="s">
        <v>1964</v>
      </c>
      <c r="Z162" t="s">
        <v>1965</v>
      </c>
      <c r="AB162" t="s">
        <v>1966</v>
      </c>
      <c r="AD162" t="s">
        <v>1967</v>
      </c>
      <c r="AF162" t="s">
        <v>1968</v>
      </c>
      <c r="AH162" t="s">
        <v>1969</v>
      </c>
      <c r="AJ162" t="s">
        <v>1970</v>
      </c>
      <c r="AL162" t="s">
        <v>1971</v>
      </c>
      <c r="AN162" t="s">
        <v>1972</v>
      </c>
      <c r="AP162" t="s">
        <v>1973</v>
      </c>
      <c r="AR162" t="s">
        <v>1974</v>
      </c>
    </row>
    <row r="164" spans="14:44">
      <c r="N164" t="s">
        <v>1975</v>
      </c>
      <c r="P164" t="s">
        <v>1976</v>
      </c>
      <c r="R164" t="s">
        <v>1977</v>
      </c>
      <c r="T164" t="s">
        <v>1978</v>
      </c>
      <c r="V164" t="s">
        <v>1979</v>
      </c>
      <c r="X164" t="s">
        <v>1980</v>
      </c>
      <c r="Z164" t="s">
        <v>1981</v>
      </c>
      <c r="AB164" t="s">
        <v>1982</v>
      </c>
      <c r="AD164" t="s">
        <v>1983</v>
      </c>
      <c r="AF164" t="s">
        <v>1984</v>
      </c>
      <c r="AH164" t="s">
        <v>1985</v>
      </c>
      <c r="AJ164" t="s">
        <v>1986</v>
      </c>
      <c r="AL164" t="s">
        <v>1987</v>
      </c>
      <c r="AN164" t="s">
        <v>1988</v>
      </c>
      <c r="AP164" t="s">
        <v>1989</v>
      </c>
      <c r="AR164" t="s">
        <v>1990</v>
      </c>
    </row>
    <row r="166" spans="14:44">
      <c r="N166" t="s">
        <v>1991</v>
      </c>
      <c r="P166" t="s">
        <v>1992</v>
      </c>
      <c r="R166" t="s">
        <v>1993</v>
      </c>
      <c r="T166" t="s">
        <v>1994</v>
      </c>
      <c r="V166" t="s">
        <v>1995</v>
      </c>
      <c r="X166" t="s">
        <v>1996</v>
      </c>
      <c r="Z166" t="s">
        <v>1997</v>
      </c>
      <c r="AB166" t="s">
        <v>1998</v>
      </c>
      <c r="AD166" t="s">
        <v>1999</v>
      </c>
      <c r="AF166" t="s">
        <v>2000</v>
      </c>
      <c r="AH166" t="s">
        <v>2001</v>
      </c>
      <c r="AJ166" t="s">
        <v>2002</v>
      </c>
      <c r="AL166" t="s">
        <v>2003</v>
      </c>
      <c r="AN166" t="s">
        <v>2004</v>
      </c>
      <c r="AP166" t="s">
        <v>2005</v>
      </c>
      <c r="AR166" t="s">
        <v>2006</v>
      </c>
    </row>
    <row r="168" spans="14:44">
      <c r="N168" t="s">
        <v>2007</v>
      </c>
      <c r="P168" t="s">
        <v>2008</v>
      </c>
      <c r="R168" t="s">
        <v>2009</v>
      </c>
      <c r="T168" t="s">
        <v>2010</v>
      </c>
      <c r="V168" t="s">
        <v>2011</v>
      </c>
      <c r="X168" t="s">
        <v>2012</v>
      </c>
      <c r="Z168" t="s">
        <v>2013</v>
      </c>
      <c r="AB168" t="s">
        <v>2014</v>
      </c>
      <c r="AD168" t="s">
        <v>2015</v>
      </c>
      <c r="AF168" t="s">
        <v>2016</v>
      </c>
      <c r="AH168" t="s">
        <v>2017</v>
      </c>
      <c r="AJ168" t="s">
        <v>2018</v>
      </c>
      <c r="AL168" t="s">
        <v>2019</v>
      </c>
      <c r="AN168" t="s">
        <v>2020</v>
      </c>
      <c r="AP168" t="s">
        <v>2021</v>
      </c>
      <c r="AR168" t="s">
        <v>2022</v>
      </c>
    </row>
    <row r="170" spans="14:44">
      <c r="N170" t="s">
        <v>2023</v>
      </c>
      <c r="P170" t="s">
        <v>2024</v>
      </c>
      <c r="R170" t="s">
        <v>2025</v>
      </c>
      <c r="T170" t="s">
        <v>2026</v>
      </c>
      <c r="V170" t="s">
        <v>2027</v>
      </c>
      <c r="X170" t="s">
        <v>2028</v>
      </c>
      <c r="Z170" t="s">
        <v>2029</v>
      </c>
      <c r="AB170" t="s">
        <v>2030</v>
      </c>
      <c r="AD170" t="s">
        <v>2031</v>
      </c>
      <c r="AF170" t="s">
        <v>2032</v>
      </c>
      <c r="AH170" t="s">
        <v>2033</v>
      </c>
    </row>
    <row r="172" spans="14:44">
      <c r="N172" t="s">
        <v>2034</v>
      </c>
      <c r="P172" t="s">
        <v>2035</v>
      </c>
      <c r="R172" t="s">
        <v>2036</v>
      </c>
      <c r="T172" t="s">
        <v>2037</v>
      </c>
      <c r="V172" t="s">
        <v>2038</v>
      </c>
      <c r="X172" t="s">
        <v>2039</v>
      </c>
      <c r="Z172" t="s">
        <v>2040</v>
      </c>
      <c r="AB172" t="s">
        <v>2041</v>
      </c>
      <c r="AD172" t="s">
        <v>2042</v>
      </c>
      <c r="AF172" t="s">
        <v>2043</v>
      </c>
      <c r="AH172" t="s">
        <v>2044</v>
      </c>
    </row>
    <row r="174" spans="14:44">
      <c r="N174" t="s">
        <v>2045</v>
      </c>
      <c r="P174" t="s">
        <v>2046</v>
      </c>
      <c r="R174" t="s">
        <v>2047</v>
      </c>
      <c r="T174" t="s">
        <v>2048</v>
      </c>
      <c r="V174" t="s">
        <v>2049</v>
      </c>
      <c r="X174" t="s">
        <v>2050</v>
      </c>
      <c r="Z174" t="s">
        <v>2051</v>
      </c>
    </row>
    <row r="176" spans="14:44">
      <c r="N176" t="s">
        <v>2052</v>
      </c>
      <c r="P176" t="s">
        <v>2053</v>
      </c>
      <c r="R176" t="s">
        <v>2054</v>
      </c>
      <c r="T176" t="s">
        <v>2055</v>
      </c>
      <c r="V176" t="s">
        <v>2056</v>
      </c>
      <c r="X176" t="s">
        <v>2057</v>
      </c>
      <c r="Z176" t="s">
        <v>2058</v>
      </c>
    </row>
    <row r="178" spans="14:46">
      <c r="N178" t="s">
        <v>2059</v>
      </c>
      <c r="P178" t="s">
        <v>2060</v>
      </c>
      <c r="R178" t="s">
        <v>2061</v>
      </c>
      <c r="T178" t="s">
        <v>2062</v>
      </c>
      <c r="V178" t="s">
        <v>2063</v>
      </c>
      <c r="X178" t="s">
        <v>2064</v>
      </c>
      <c r="Z178" t="s">
        <v>2065</v>
      </c>
    </row>
    <row r="180" spans="14:46">
      <c r="N180" t="s">
        <v>2066</v>
      </c>
      <c r="P180" t="s">
        <v>2067</v>
      </c>
      <c r="R180" t="s">
        <v>2068</v>
      </c>
      <c r="T180" t="s">
        <v>2069</v>
      </c>
      <c r="V180" t="s">
        <v>2070</v>
      </c>
      <c r="X180" t="s">
        <v>2071</v>
      </c>
      <c r="Z180" t="s">
        <v>2072</v>
      </c>
      <c r="AB180" t="s">
        <v>2073</v>
      </c>
      <c r="AD180" t="s">
        <v>2074</v>
      </c>
      <c r="AF180" t="s">
        <v>2075</v>
      </c>
      <c r="AH180" t="s">
        <v>2076</v>
      </c>
      <c r="AJ180" t="s">
        <v>2077</v>
      </c>
      <c r="AL180" t="s">
        <v>2078</v>
      </c>
      <c r="AN180" t="s">
        <v>2079</v>
      </c>
    </row>
    <row r="182" spans="14:46">
      <c r="N182" t="s">
        <v>2080</v>
      </c>
      <c r="P182" t="s">
        <v>2081</v>
      </c>
      <c r="R182" t="s">
        <v>2082</v>
      </c>
      <c r="T182" t="s">
        <v>2083</v>
      </c>
      <c r="V182" t="s">
        <v>2084</v>
      </c>
      <c r="X182" t="s">
        <v>2085</v>
      </c>
      <c r="Z182" t="s">
        <v>2086</v>
      </c>
      <c r="AB182" t="s">
        <v>2087</v>
      </c>
      <c r="AD182" t="s">
        <v>2088</v>
      </c>
    </row>
    <row r="184" spans="14:46">
      <c r="N184" t="s">
        <v>2089</v>
      </c>
      <c r="P184" t="s">
        <v>2090</v>
      </c>
      <c r="R184" t="s">
        <v>2091</v>
      </c>
      <c r="T184" t="s">
        <v>2092</v>
      </c>
      <c r="V184" t="s">
        <v>2093</v>
      </c>
      <c r="X184" t="s">
        <v>2094</v>
      </c>
      <c r="Z184" t="s">
        <v>2095</v>
      </c>
      <c r="AB184" t="s">
        <v>2096</v>
      </c>
      <c r="AD184" t="s">
        <v>2097</v>
      </c>
      <c r="AF184" t="s">
        <v>2098</v>
      </c>
      <c r="AH184" t="s">
        <v>2099</v>
      </c>
      <c r="AJ184" t="s">
        <v>2100</v>
      </c>
      <c r="AL184" t="s">
        <v>2101</v>
      </c>
      <c r="AN184" t="s">
        <v>2102</v>
      </c>
      <c r="AP184" t="s">
        <v>2103</v>
      </c>
      <c r="AR184" t="s">
        <v>2104</v>
      </c>
      <c r="AT184" t="s">
        <v>2105</v>
      </c>
    </row>
    <row r="186" spans="14:46">
      <c r="N186" t="s">
        <v>2106</v>
      </c>
      <c r="P186" t="s">
        <v>2107</v>
      </c>
      <c r="R186" t="s">
        <v>2108</v>
      </c>
      <c r="T186" t="s">
        <v>2109</v>
      </c>
      <c r="V186" t="s">
        <v>2110</v>
      </c>
      <c r="X186" t="s">
        <v>2111</v>
      </c>
      <c r="Z186" t="s">
        <v>2112</v>
      </c>
      <c r="AB186" t="s">
        <v>2113</v>
      </c>
      <c r="AD186" t="s">
        <v>2114</v>
      </c>
      <c r="AF186" t="s">
        <v>2115</v>
      </c>
      <c r="AH186" t="s">
        <v>2116</v>
      </c>
      <c r="AJ186" t="s">
        <v>2117</v>
      </c>
      <c r="AL186" t="s">
        <v>2118</v>
      </c>
      <c r="AN186" t="s">
        <v>2119</v>
      </c>
      <c r="AP186" t="s">
        <v>2120</v>
      </c>
      <c r="AR186" t="s">
        <v>2121</v>
      </c>
    </row>
    <row r="188" spans="14:46">
      <c r="N188" t="s">
        <v>2122</v>
      </c>
      <c r="P188" t="s">
        <v>2123</v>
      </c>
      <c r="R188" t="s">
        <v>2124</v>
      </c>
      <c r="T188" t="s">
        <v>2125</v>
      </c>
      <c r="V188" t="s">
        <v>2126</v>
      </c>
      <c r="X188" t="s">
        <v>2127</v>
      </c>
      <c r="Z188" t="s">
        <v>2128</v>
      </c>
      <c r="AB188" t="s">
        <v>2129</v>
      </c>
      <c r="AD188" t="s">
        <v>2130</v>
      </c>
      <c r="AF188" t="s">
        <v>2131</v>
      </c>
      <c r="AH188" t="s">
        <v>2132</v>
      </c>
      <c r="AJ188" t="s">
        <v>2133</v>
      </c>
      <c r="AL188" t="s">
        <v>2134</v>
      </c>
    </row>
    <row r="190" spans="14:46">
      <c r="N190" t="s">
        <v>2135</v>
      </c>
      <c r="P190" t="s">
        <v>2136</v>
      </c>
      <c r="R190" t="s">
        <v>2137</v>
      </c>
      <c r="T190" t="s">
        <v>2138</v>
      </c>
      <c r="V190" t="s">
        <v>2139</v>
      </c>
      <c r="X190" t="s">
        <v>2140</v>
      </c>
      <c r="Z190" t="s">
        <v>2141</v>
      </c>
      <c r="AB190" t="s">
        <v>2142</v>
      </c>
      <c r="AD190" t="s">
        <v>2143</v>
      </c>
      <c r="AF190" t="s">
        <v>2144</v>
      </c>
      <c r="AH190" t="s">
        <v>2145</v>
      </c>
      <c r="AJ190" t="s">
        <v>2146</v>
      </c>
      <c r="AL190" t="s">
        <v>2147</v>
      </c>
      <c r="AN190" t="s">
        <v>2148</v>
      </c>
      <c r="AP190" t="s">
        <v>2149</v>
      </c>
      <c r="AR190" t="s">
        <v>2150</v>
      </c>
      <c r="AT190" t="s">
        <v>2151</v>
      </c>
    </row>
    <row r="192" spans="14:46">
      <c r="N192" t="s">
        <v>2152</v>
      </c>
      <c r="P192" t="s">
        <v>2153</v>
      </c>
      <c r="R192" t="s">
        <v>2154</v>
      </c>
      <c r="T192" t="s">
        <v>2155</v>
      </c>
      <c r="V192" t="s">
        <v>2156</v>
      </c>
      <c r="X192" t="s">
        <v>2157</v>
      </c>
      <c r="Z192" t="s">
        <v>2158</v>
      </c>
      <c r="AB192" t="s">
        <v>2159</v>
      </c>
      <c r="AD192" t="s">
        <v>2160</v>
      </c>
      <c r="AF192" t="s">
        <v>2161</v>
      </c>
      <c r="AH192" t="s">
        <v>2162</v>
      </c>
      <c r="AJ192" t="s">
        <v>2163</v>
      </c>
      <c r="AL192" t="s">
        <v>2164</v>
      </c>
      <c r="AN192" t="s">
        <v>2165</v>
      </c>
      <c r="AP192" t="s">
        <v>2166</v>
      </c>
      <c r="AR192" t="s">
        <v>2167</v>
      </c>
      <c r="AT192" t="s">
        <v>2168</v>
      </c>
    </row>
    <row r="194" spans="14:44">
      <c r="N194" t="s">
        <v>2169</v>
      </c>
      <c r="P194" t="s">
        <v>2170</v>
      </c>
      <c r="R194" t="s">
        <v>2171</v>
      </c>
      <c r="T194" t="s">
        <v>2172</v>
      </c>
      <c r="V194" t="s">
        <v>2173</v>
      </c>
      <c r="X194" t="s">
        <v>2174</v>
      </c>
      <c r="Z194" t="s">
        <v>2175</v>
      </c>
      <c r="AB194" t="s">
        <v>2176</v>
      </c>
      <c r="AD194" t="s">
        <v>2177</v>
      </c>
      <c r="AF194" t="s">
        <v>2178</v>
      </c>
      <c r="AH194" t="s">
        <v>2179</v>
      </c>
      <c r="AJ194" t="s">
        <v>2180</v>
      </c>
      <c r="AL194" t="s">
        <v>2181</v>
      </c>
      <c r="AN194" t="s">
        <v>2182</v>
      </c>
      <c r="AP194" t="s">
        <v>2183</v>
      </c>
      <c r="AR194" t="s">
        <v>2184</v>
      </c>
    </row>
    <row r="196" spans="14:44">
      <c r="N196" t="s">
        <v>2185</v>
      </c>
      <c r="P196" t="s">
        <v>2186</v>
      </c>
      <c r="R196" t="s">
        <v>2187</v>
      </c>
      <c r="T196" t="s">
        <v>2188</v>
      </c>
      <c r="V196" t="s">
        <v>2189</v>
      </c>
      <c r="X196" t="s">
        <v>2190</v>
      </c>
      <c r="Z196" t="s">
        <v>2191</v>
      </c>
      <c r="AB196" t="s">
        <v>2192</v>
      </c>
      <c r="AD196" t="s">
        <v>2193</v>
      </c>
      <c r="AF196" t="s">
        <v>2194</v>
      </c>
      <c r="AH196" t="s">
        <v>2195</v>
      </c>
      <c r="AJ196" t="s">
        <v>2196</v>
      </c>
      <c r="AL196" t="s">
        <v>2197</v>
      </c>
      <c r="AN196" t="s">
        <v>2198</v>
      </c>
      <c r="AP196" t="s">
        <v>2199</v>
      </c>
      <c r="AR196" t="s">
        <v>2200</v>
      </c>
    </row>
    <row r="198" spans="14:44">
      <c r="N198" t="s">
        <v>2201</v>
      </c>
      <c r="P198" t="s">
        <v>2202</v>
      </c>
      <c r="R198" t="s">
        <v>2203</v>
      </c>
      <c r="T198" t="s">
        <v>2204</v>
      </c>
      <c r="V198" t="s">
        <v>2205</v>
      </c>
      <c r="X198" t="s">
        <v>2206</v>
      </c>
      <c r="Z198" t="s">
        <v>2207</v>
      </c>
      <c r="AB198" t="s">
        <v>2208</v>
      </c>
      <c r="AD198" t="s">
        <v>2209</v>
      </c>
      <c r="AF198" t="s">
        <v>2210</v>
      </c>
      <c r="AH198" t="s">
        <v>2211</v>
      </c>
      <c r="AJ198" t="s">
        <v>2212</v>
      </c>
      <c r="AL198" t="s">
        <v>2213</v>
      </c>
      <c r="AN198" t="s">
        <v>2214</v>
      </c>
      <c r="AP198" t="s">
        <v>2215</v>
      </c>
      <c r="AR198" t="s">
        <v>2216</v>
      </c>
    </row>
  </sheetData>
  <phoneticPr fontId="2"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R493"/>
  <sheetViews>
    <sheetView topLeftCell="D2" workbookViewId="0">
      <selection activeCell="D1" sqref="D1"/>
    </sheetView>
  </sheetViews>
  <sheetFormatPr defaultRowHeight="14.5"/>
  <cols>
    <col min="2" max="2" width="13.26953125" bestFit="1" customWidth="1"/>
    <col min="4" max="4" width="15.453125" bestFit="1" customWidth="1"/>
    <col min="5" max="5" width="17" bestFit="1" customWidth="1"/>
    <col min="6" max="6" width="13.26953125" bestFit="1" customWidth="1"/>
    <col min="7" max="7" width="15.453125" bestFit="1" customWidth="1"/>
    <col min="8" max="10" width="16.54296875" bestFit="1" customWidth="1"/>
    <col min="11" max="11" width="11.26953125" bestFit="1" customWidth="1"/>
    <col min="12" max="12" width="21.26953125" bestFit="1" customWidth="1"/>
    <col min="13" max="13" width="18.7265625" bestFit="1" customWidth="1"/>
    <col min="14" max="15" width="15.26953125" bestFit="1" customWidth="1"/>
    <col min="16" max="16" width="11.26953125" bestFit="1" customWidth="1"/>
    <col min="17" max="17" width="12.54296875" bestFit="1" customWidth="1"/>
  </cols>
  <sheetData>
    <row r="1" spans="1:18" s="12" customFormat="1" hidden="1">
      <c r="A1" s="11" t="s">
        <v>2217</v>
      </c>
      <c r="B1" s="11" t="s">
        <v>2218</v>
      </c>
      <c r="C1" s="11" t="s">
        <v>2219</v>
      </c>
      <c r="D1" s="11" t="s">
        <v>2220</v>
      </c>
      <c r="E1" s="11" t="s">
        <v>2221</v>
      </c>
      <c r="F1" s="11" t="s">
        <v>2222</v>
      </c>
      <c r="G1" s="11" t="s">
        <v>2223</v>
      </c>
      <c r="H1" s="11" t="s">
        <v>2224</v>
      </c>
      <c r="I1" s="11" t="s">
        <v>2225</v>
      </c>
      <c r="J1" s="11" t="s">
        <v>2226</v>
      </c>
      <c r="K1" s="11" t="s">
        <v>2227</v>
      </c>
      <c r="L1" s="11" t="s">
        <v>2228</v>
      </c>
      <c r="M1" s="11" t="s">
        <v>2229</v>
      </c>
      <c r="N1" s="11" t="s">
        <v>2230</v>
      </c>
      <c r="O1" s="11" t="s">
        <v>2231</v>
      </c>
      <c r="P1" s="11" t="s">
        <v>2232</v>
      </c>
      <c r="Q1" s="11" t="s">
        <v>2233</v>
      </c>
    </row>
    <row r="2" spans="1:18">
      <c r="A2" t="s">
        <v>5</v>
      </c>
      <c r="B2" t="s">
        <v>5</v>
      </c>
      <c r="C2" t="s">
        <v>2234</v>
      </c>
      <c r="D2" t="s">
        <v>5</v>
      </c>
      <c r="E2" t="s">
        <v>2235</v>
      </c>
      <c r="F2" t="s">
        <v>2236</v>
      </c>
      <c r="G2" t="s">
        <v>2237</v>
      </c>
      <c r="H2" t="s">
        <v>2238</v>
      </c>
      <c r="I2" t="s">
        <v>5</v>
      </c>
      <c r="J2" t="s">
        <v>5</v>
      </c>
      <c r="K2" t="s">
        <v>2239</v>
      </c>
      <c r="L2" t="s">
        <v>5</v>
      </c>
      <c r="M2" t="s">
        <v>5</v>
      </c>
      <c r="N2" t="s">
        <v>5</v>
      </c>
      <c r="O2" t="s">
        <v>2240</v>
      </c>
      <c r="P2" t="s">
        <v>5</v>
      </c>
      <c r="Q2" t="s">
        <v>5</v>
      </c>
      <c r="R2" t="s">
        <v>5</v>
      </c>
    </row>
    <row r="3" spans="1:18">
      <c r="A3" t="s">
        <v>5</v>
      </c>
      <c r="B3" t="s">
        <v>5</v>
      </c>
      <c r="C3" t="s">
        <v>2241</v>
      </c>
      <c r="D3" t="s">
        <v>5</v>
      </c>
      <c r="E3" t="s">
        <v>2242</v>
      </c>
      <c r="F3" t="s">
        <v>2236</v>
      </c>
      <c r="G3" t="s">
        <v>2237</v>
      </c>
      <c r="H3" t="s">
        <v>2238</v>
      </c>
      <c r="I3" t="s">
        <v>5</v>
      </c>
      <c r="J3" t="s">
        <v>5</v>
      </c>
      <c r="K3" t="s">
        <v>2239</v>
      </c>
      <c r="L3" t="s">
        <v>5</v>
      </c>
      <c r="M3" t="s">
        <v>5</v>
      </c>
      <c r="N3" t="s">
        <v>5</v>
      </c>
      <c r="O3" t="s">
        <v>2240</v>
      </c>
      <c r="P3" t="s">
        <v>5</v>
      </c>
      <c r="Q3" t="s">
        <v>5</v>
      </c>
      <c r="R3" t="s">
        <v>5</v>
      </c>
    </row>
    <row r="4" spans="1:18" hidden="1">
      <c r="A4" t="s">
        <v>5</v>
      </c>
      <c r="B4" t="s">
        <v>5</v>
      </c>
      <c r="C4" t="s">
        <v>2234</v>
      </c>
      <c r="D4" t="s">
        <v>5</v>
      </c>
      <c r="E4" t="s">
        <v>2235</v>
      </c>
      <c r="F4" t="s">
        <v>2243</v>
      </c>
      <c r="G4" t="s">
        <v>2244</v>
      </c>
      <c r="H4" t="s">
        <v>2245</v>
      </c>
      <c r="I4" t="s">
        <v>5</v>
      </c>
      <c r="J4" t="s">
        <v>5</v>
      </c>
      <c r="K4" t="s">
        <v>2246</v>
      </c>
      <c r="L4" t="s">
        <v>5</v>
      </c>
      <c r="M4" t="s">
        <v>5</v>
      </c>
      <c r="N4" t="s">
        <v>5</v>
      </c>
      <c r="O4" t="s">
        <v>2240</v>
      </c>
      <c r="P4" t="s">
        <v>5</v>
      </c>
      <c r="Q4" t="s">
        <v>5</v>
      </c>
      <c r="R4" t="s">
        <v>5</v>
      </c>
    </row>
    <row r="5" spans="1:18">
      <c r="A5" t="s">
        <v>5</v>
      </c>
      <c r="B5" t="s">
        <v>5</v>
      </c>
      <c r="C5" t="s">
        <v>2247</v>
      </c>
      <c r="D5" t="s">
        <v>5</v>
      </c>
      <c r="E5" t="s">
        <v>2248</v>
      </c>
      <c r="F5" t="s">
        <v>2249</v>
      </c>
      <c r="G5" t="s">
        <v>2250</v>
      </c>
      <c r="H5" t="s">
        <v>2251</v>
      </c>
      <c r="I5" t="s">
        <v>5</v>
      </c>
      <c r="J5" t="s">
        <v>5</v>
      </c>
      <c r="K5" t="s">
        <v>2252</v>
      </c>
      <c r="L5" t="s">
        <v>5</v>
      </c>
      <c r="M5" t="s">
        <v>5</v>
      </c>
      <c r="N5" t="s">
        <v>5</v>
      </c>
      <c r="O5" t="s">
        <v>2240</v>
      </c>
      <c r="P5" t="s">
        <v>5</v>
      </c>
      <c r="Q5" t="s">
        <v>5</v>
      </c>
      <c r="R5" t="s">
        <v>5</v>
      </c>
    </row>
    <row r="6" spans="1:18">
      <c r="A6" t="s">
        <v>5</v>
      </c>
      <c r="B6" t="s">
        <v>5</v>
      </c>
      <c r="C6" t="s">
        <v>2253</v>
      </c>
      <c r="D6" t="s">
        <v>5</v>
      </c>
      <c r="E6" t="s">
        <v>2254</v>
      </c>
      <c r="F6" t="s">
        <v>2255</v>
      </c>
      <c r="G6" t="s">
        <v>2256</v>
      </c>
      <c r="H6" t="s">
        <v>2257</v>
      </c>
      <c r="I6" t="s">
        <v>5</v>
      </c>
      <c r="J6" t="s">
        <v>5</v>
      </c>
      <c r="K6" t="s">
        <v>2258</v>
      </c>
      <c r="L6" t="s">
        <v>5</v>
      </c>
      <c r="M6" t="s">
        <v>5</v>
      </c>
      <c r="N6" t="s">
        <v>5</v>
      </c>
      <c r="O6" t="s">
        <v>2240</v>
      </c>
      <c r="P6" t="s">
        <v>5</v>
      </c>
      <c r="Q6" t="s">
        <v>5</v>
      </c>
      <c r="R6" t="s">
        <v>5</v>
      </c>
    </row>
    <row r="7" spans="1:18" hidden="1">
      <c r="A7" t="s">
        <v>5</v>
      </c>
      <c r="B7" t="s">
        <v>5</v>
      </c>
      <c r="C7" t="s">
        <v>2234</v>
      </c>
      <c r="D7" t="s">
        <v>5</v>
      </c>
      <c r="E7" t="s">
        <v>2235</v>
      </c>
      <c r="F7" t="s">
        <v>2259</v>
      </c>
      <c r="G7" t="s">
        <v>2260</v>
      </c>
      <c r="H7" t="s">
        <v>2261</v>
      </c>
      <c r="I7" t="s">
        <v>5</v>
      </c>
      <c r="J7" t="s">
        <v>5</v>
      </c>
      <c r="K7" t="s">
        <v>2262</v>
      </c>
      <c r="L7" t="s">
        <v>5</v>
      </c>
      <c r="M7" t="s">
        <v>5</v>
      </c>
      <c r="N7" t="s">
        <v>5</v>
      </c>
      <c r="O7" t="s">
        <v>2240</v>
      </c>
      <c r="P7" t="s">
        <v>5</v>
      </c>
      <c r="Q7" t="s">
        <v>5</v>
      </c>
      <c r="R7" t="s">
        <v>5</v>
      </c>
    </row>
    <row r="8" spans="1:18">
      <c r="A8" t="s">
        <v>5</v>
      </c>
      <c r="B8" t="s">
        <v>5</v>
      </c>
      <c r="C8" t="s">
        <v>2263</v>
      </c>
      <c r="D8" t="s">
        <v>5</v>
      </c>
      <c r="E8" t="s">
        <v>2264</v>
      </c>
      <c r="F8" t="s">
        <v>2265</v>
      </c>
      <c r="G8" t="s">
        <v>2266</v>
      </c>
      <c r="H8" t="s">
        <v>2267</v>
      </c>
      <c r="I8" t="s">
        <v>5</v>
      </c>
      <c r="J8" t="s">
        <v>5</v>
      </c>
      <c r="K8" t="s">
        <v>2262</v>
      </c>
      <c r="L8" t="s">
        <v>5</v>
      </c>
      <c r="M8" t="s">
        <v>5</v>
      </c>
      <c r="N8" t="s">
        <v>5</v>
      </c>
      <c r="O8" t="s">
        <v>2240</v>
      </c>
      <c r="P8" t="s">
        <v>5</v>
      </c>
      <c r="Q8" t="s">
        <v>5</v>
      </c>
      <c r="R8" t="s">
        <v>5</v>
      </c>
    </row>
    <row r="9" spans="1:18" hidden="1">
      <c r="A9" t="s">
        <v>5</v>
      </c>
      <c r="B9" t="s">
        <v>5</v>
      </c>
      <c r="C9" t="s">
        <v>2234</v>
      </c>
      <c r="D9" t="s">
        <v>5</v>
      </c>
      <c r="E9" t="s">
        <v>2235</v>
      </c>
      <c r="F9" t="s">
        <v>2268</v>
      </c>
      <c r="G9" t="s">
        <v>2269</v>
      </c>
      <c r="H9" t="s">
        <v>2270</v>
      </c>
      <c r="I9" t="s">
        <v>5</v>
      </c>
      <c r="J9" t="s">
        <v>5</v>
      </c>
      <c r="K9" t="s">
        <v>2271</v>
      </c>
      <c r="L9" t="s">
        <v>5</v>
      </c>
      <c r="M9" t="s">
        <v>5</v>
      </c>
      <c r="N9" t="s">
        <v>5</v>
      </c>
      <c r="O9" t="s">
        <v>2240</v>
      </c>
      <c r="P9" t="s">
        <v>5</v>
      </c>
      <c r="Q9" t="s">
        <v>5</v>
      </c>
      <c r="R9" t="s">
        <v>5</v>
      </c>
    </row>
    <row r="10" spans="1:18">
      <c r="A10" t="s">
        <v>5</v>
      </c>
      <c r="B10" t="s">
        <v>5</v>
      </c>
      <c r="C10" t="s">
        <v>2241</v>
      </c>
      <c r="D10" t="s">
        <v>5</v>
      </c>
      <c r="E10" t="s">
        <v>2242</v>
      </c>
      <c r="F10" t="s">
        <v>2272</v>
      </c>
      <c r="G10" t="s">
        <v>2273</v>
      </c>
      <c r="H10" t="s">
        <v>2274</v>
      </c>
      <c r="I10" t="s">
        <v>5</v>
      </c>
      <c r="J10" t="s">
        <v>5</v>
      </c>
      <c r="K10" t="s">
        <v>2275</v>
      </c>
      <c r="L10" t="s">
        <v>5</v>
      </c>
      <c r="M10" t="s">
        <v>5</v>
      </c>
      <c r="N10" t="s">
        <v>5</v>
      </c>
      <c r="O10" t="s">
        <v>2240</v>
      </c>
      <c r="P10" t="s">
        <v>5</v>
      </c>
      <c r="Q10" t="s">
        <v>5</v>
      </c>
      <c r="R10" t="s">
        <v>5</v>
      </c>
    </row>
    <row r="11" spans="1:18">
      <c r="A11" t="s">
        <v>5</v>
      </c>
      <c r="B11" t="s">
        <v>5</v>
      </c>
      <c r="C11" t="s">
        <v>2276</v>
      </c>
      <c r="D11" t="s">
        <v>5</v>
      </c>
      <c r="E11" t="s">
        <v>2277</v>
      </c>
      <c r="F11" t="s">
        <v>2278</v>
      </c>
      <c r="G11" t="s">
        <v>2279</v>
      </c>
      <c r="H11" t="s">
        <v>2280</v>
      </c>
      <c r="I11" t="s">
        <v>5</v>
      </c>
      <c r="J11" t="s">
        <v>5</v>
      </c>
      <c r="K11" t="s">
        <v>2271</v>
      </c>
      <c r="L11" t="s">
        <v>5</v>
      </c>
      <c r="M11" t="s">
        <v>5</v>
      </c>
      <c r="N11" t="s">
        <v>5</v>
      </c>
      <c r="O11" t="s">
        <v>2240</v>
      </c>
      <c r="P11" t="s">
        <v>5</v>
      </c>
      <c r="Q11" t="s">
        <v>5</v>
      </c>
      <c r="R11" t="s">
        <v>5</v>
      </c>
    </row>
    <row r="12" spans="1:18" hidden="1">
      <c r="A12" t="s">
        <v>5</v>
      </c>
      <c r="B12" t="s">
        <v>5</v>
      </c>
      <c r="C12" t="s">
        <v>2234</v>
      </c>
      <c r="D12" t="s">
        <v>5</v>
      </c>
      <c r="E12" t="s">
        <v>2235</v>
      </c>
      <c r="F12" t="s">
        <v>2281</v>
      </c>
      <c r="G12" t="s">
        <v>2282</v>
      </c>
      <c r="H12" t="s">
        <v>2283</v>
      </c>
      <c r="I12" t="s">
        <v>5</v>
      </c>
      <c r="J12" t="s">
        <v>5</v>
      </c>
      <c r="K12" t="s">
        <v>2284</v>
      </c>
      <c r="L12" t="s">
        <v>5</v>
      </c>
      <c r="M12" t="s">
        <v>5</v>
      </c>
      <c r="N12" t="s">
        <v>5</v>
      </c>
      <c r="O12" t="s">
        <v>2240</v>
      </c>
      <c r="P12" t="s">
        <v>5</v>
      </c>
      <c r="Q12" t="s">
        <v>5</v>
      </c>
      <c r="R12" t="s">
        <v>5</v>
      </c>
    </row>
    <row r="13" spans="1:18">
      <c r="A13" t="s">
        <v>5</v>
      </c>
      <c r="B13" t="s">
        <v>5</v>
      </c>
      <c r="C13" t="s">
        <v>2285</v>
      </c>
      <c r="D13" t="s">
        <v>5</v>
      </c>
      <c r="E13" t="s">
        <v>2286</v>
      </c>
      <c r="F13" t="s">
        <v>2281</v>
      </c>
      <c r="G13" t="s">
        <v>2282</v>
      </c>
      <c r="H13" t="s">
        <v>2283</v>
      </c>
      <c r="I13" t="s">
        <v>5</v>
      </c>
      <c r="J13" t="s">
        <v>5</v>
      </c>
      <c r="K13" t="s">
        <v>2284</v>
      </c>
      <c r="L13" t="s">
        <v>5</v>
      </c>
      <c r="M13" t="s">
        <v>5</v>
      </c>
      <c r="N13" t="s">
        <v>5</v>
      </c>
      <c r="O13" t="s">
        <v>2240</v>
      </c>
      <c r="P13" t="s">
        <v>5</v>
      </c>
      <c r="Q13" t="s">
        <v>5</v>
      </c>
      <c r="R13" t="s">
        <v>5</v>
      </c>
    </row>
    <row r="14" spans="1:18" hidden="1">
      <c r="A14" t="s">
        <v>5</v>
      </c>
      <c r="B14" t="s">
        <v>5</v>
      </c>
      <c r="C14" t="s">
        <v>2234</v>
      </c>
      <c r="D14" t="s">
        <v>5</v>
      </c>
      <c r="E14" t="s">
        <v>2235</v>
      </c>
      <c r="F14" t="s">
        <v>2287</v>
      </c>
      <c r="G14" t="s">
        <v>2288</v>
      </c>
      <c r="H14" t="s">
        <v>2289</v>
      </c>
      <c r="I14" t="s">
        <v>5</v>
      </c>
      <c r="J14" t="s">
        <v>5</v>
      </c>
      <c r="K14" t="s">
        <v>2290</v>
      </c>
      <c r="L14" t="s">
        <v>5</v>
      </c>
      <c r="M14" t="s">
        <v>5</v>
      </c>
      <c r="N14" t="s">
        <v>5</v>
      </c>
      <c r="O14" t="s">
        <v>2240</v>
      </c>
      <c r="P14" t="s">
        <v>5</v>
      </c>
      <c r="Q14" t="s">
        <v>5</v>
      </c>
      <c r="R14" t="s">
        <v>5</v>
      </c>
    </row>
    <row r="15" spans="1:18">
      <c r="A15" t="s">
        <v>5</v>
      </c>
      <c r="B15" t="s">
        <v>5</v>
      </c>
      <c r="C15" t="s">
        <v>2291</v>
      </c>
      <c r="D15" t="s">
        <v>5</v>
      </c>
      <c r="E15" t="s">
        <v>2292</v>
      </c>
      <c r="F15" t="s">
        <v>2293</v>
      </c>
      <c r="G15" t="s">
        <v>2294</v>
      </c>
      <c r="H15" t="s">
        <v>2295</v>
      </c>
      <c r="I15" t="s">
        <v>5</v>
      </c>
      <c r="J15" t="s">
        <v>5</v>
      </c>
      <c r="K15" t="s">
        <v>2290</v>
      </c>
      <c r="L15" t="s">
        <v>5</v>
      </c>
      <c r="M15" t="s">
        <v>5</v>
      </c>
      <c r="N15" t="s">
        <v>5</v>
      </c>
      <c r="O15" t="s">
        <v>2240</v>
      </c>
      <c r="P15" t="s">
        <v>5</v>
      </c>
      <c r="Q15" t="s">
        <v>5</v>
      </c>
      <c r="R15" t="s">
        <v>5</v>
      </c>
    </row>
    <row r="16" spans="1:18" hidden="1">
      <c r="A16" t="s">
        <v>5</v>
      </c>
      <c r="B16" t="s">
        <v>5</v>
      </c>
      <c r="C16" t="s">
        <v>2234</v>
      </c>
      <c r="D16" t="s">
        <v>5</v>
      </c>
      <c r="E16" t="s">
        <v>2235</v>
      </c>
      <c r="F16" t="s">
        <v>2296</v>
      </c>
      <c r="G16" t="s">
        <v>2297</v>
      </c>
      <c r="H16" t="s">
        <v>2298</v>
      </c>
      <c r="I16" t="s">
        <v>5</v>
      </c>
      <c r="J16" t="s">
        <v>5</v>
      </c>
      <c r="K16" t="s">
        <v>2299</v>
      </c>
      <c r="L16" t="s">
        <v>5</v>
      </c>
      <c r="M16" t="s">
        <v>5</v>
      </c>
      <c r="N16" t="s">
        <v>5</v>
      </c>
      <c r="O16" t="s">
        <v>2240</v>
      </c>
      <c r="P16" t="s">
        <v>5</v>
      </c>
      <c r="Q16" t="s">
        <v>5</v>
      </c>
      <c r="R16" t="s">
        <v>5</v>
      </c>
    </row>
    <row r="17" spans="1:18">
      <c r="A17" t="s">
        <v>5</v>
      </c>
      <c r="B17" t="s">
        <v>5</v>
      </c>
      <c r="C17" t="s">
        <v>2300</v>
      </c>
      <c r="D17" t="s">
        <v>5</v>
      </c>
      <c r="E17" t="s">
        <v>2301</v>
      </c>
      <c r="F17" t="s">
        <v>2302</v>
      </c>
      <c r="G17" t="s">
        <v>2303</v>
      </c>
      <c r="H17" t="s">
        <v>2304</v>
      </c>
      <c r="I17" t="s">
        <v>5</v>
      </c>
      <c r="J17" t="s">
        <v>5</v>
      </c>
      <c r="K17" t="s">
        <v>2299</v>
      </c>
      <c r="L17" t="s">
        <v>5</v>
      </c>
      <c r="M17" t="s">
        <v>5</v>
      </c>
      <c r="N17" t="s">
        <v>5</v>
      </c>
      <c r="O17" t="s">
        <v>2240</v>
      </c>
      <c r="P17" t="s">
        <v>5</v>
      </c>
      <c r="Q17" t="s">
        <v>5</v>
      </c>
      <c r="R17" t="s">
        <v>5</v>
      </c>
    </row>
    <row r="18" spans="1:18" hidden="1">
      <c r="A18" t="s">
        <v>5</v>
      </c>
      <c r="B18" t="s">
        <v>5</v>
      </c>
      <c r="C18" t="s">
        <v>2234</v>
      </c>
      <c r="D18" t="s">
        <v>5</v>
      </c>
      <c r="E18" t="s">
        <v>2235</v>
      </c>
      <c r="F18" t="s">
        <v>2305</v>
      </c>
      <c r="G18" t="s">
        <v>2306</v>
      </c>
      <c r="H18" t="s">
        <v>2307</v>
      </c>
      <c r="I18" t="s">
        <v>5</v>
      </c>
      <c r="J18" t="s">
        <v>5</v>
      </c>
      <c r="K18" t="s">
        <v>2308</v>
      </c>
      <c r="L18" t="s">
        <v>5</v>
      </c>
      <c r="M18" t="s">
        <v>5</v>
      </c>
      <c r="N18" t="s">
        <v>5</v>
      </c>
      <c r="O18" t="s">
        <v>2240</v>
      </c>
      <c r="P18" t="s">
        <v>5</v>
      </c>
      <c r="Q18" t="s">
        <v>5</v>
      </c>
      <c r="R18" t="s">
        <v>5</v>
      </c>
    </row>
    <row r="19" spans="1:18" hidden="1">
      <c r="A19" t="s">
        <v>5</v>
      </c>
      <c r="B19" t="s">
        <v>5</v>
      </c>
      <c r="C19" t="s">
        <v>2234</v>
      </c>
      <c r="D19" t="s">
        <v>5</v>
      </c>
      <c r="E19" t="s">
        <v>2235</v>
      </c>
      <c r="F19" t="s">
        <v>2309</v>
      </c>
      <c r="G19" t="s">
        <v>2310</v>
      </c>
      <c r="H19" t="s">
        <v>2311</v>
      </c>
      <c r="I19" t="s">
        <v>5</v>
      </c>
      <c r="J19" t="s">
        <v>5</v>
      </c>
      <c r="K19" t="s">
        <v>2312</v>
      </c>
      <c r="L19" t="s">
        <v>5</v>
      </c>
      <c r="M19" t="s">
        <v>5</v>
      </c>
      <c r="N19" t="s">
        <v>5</v>
      </c>
      <c r="O19" t="s">
        <v>2240</v>
      </c>
      <c r="P19" t="s">
        <v>5</v>
      </c>
      <c r="Q19" t="s">
        <v>5</v>
      </c>
      <c r="R19" t="s">
        <v>5</v>
      </c>
    </row>
    <row r="20" spans="1:18">
      <c r="A20" t="s">
        <v>5</v>
      </c>
      <c r="B20" t="s">
        <v>5</v>
      </c>
      <c r="C20" t="s">
        <v>2313</v>
      </c>
      <c r="D20" t="s">
        <v>5</v>
      </c>
      <c r="E20" t="s">
        <v>2314</v>
      </c>
      <c r="F20" t="s">
        <v>2315</v>
      </c>
      <c r="G20" t="s">
        <v>2316</v>
      </c>
      <c r="H20" t="s">
        <v>2317</v>
      </c>
      <c r="I20" t="s">
        <v>5</v>
      </c>
      <c r="J20" t="s">
        <v>5</v>
      </c>
      <c r="K20" t="s">
        <v>2318</v>
      </c>
      <c r="L20" t="s">
        <v>5</v>
      </c>
      <c r="M20" t="s">
        <v>5</v>
      </c>
      <c r="N20" t="s">
        <v>5</v>
      </c>
      <c r="O20" t="s">
        <v>2240</v>
      </c>
      <c r="P20" t="s">
        <v>5</v>
      </c>
      <c r="Q20" t="s">
        <v>5</v>
      </c>
      <c r="R20" t="s">
        <v>5</v>
      </c>
    </row>
    <row r="21" spans="1:18">
      <c r="A21" t="s">
        <v>5</v>
      </c>
      <c r="B21" t="s">
        <v>5</v>
      </c>
      <c r="C21" t="s">
        <v>2241</v>
      </c>
      <c r="D21" t="s">
        <v>5</v>
      </c>
      <c r="E21" t="s">
        <v>2242</v>
      </c>
      <c r="F21" t="s">
        <v>2319</v>
      </c>
      <c r="G21" t="s">
        <v>2320</v>
      </c>
      <c r="H21" t="s">
        <v>2321</v>
      </c>
      <c r="I21" t="s">
        <v>5</v>
      </c>
      <c r="J21" t="s">
        <v>5</v>
      </c>
      <c r="K21" t="s">
        <v>2322</v>
      </c>
      <c r="L21" t="s">
        <v>5</v>
      </c>
      <c r="M21" t="s">
        <v>5</v>
      </c>
      <c r="N21" t="s">
        <v>5</v>
      </c>
      <c r="O21" t="s">
        <v>2240</v>
      </c>
      <c r="P21" t="s">
        <v>5</v>
      </c>
      <c r="Q21" t="s">
        <v>5</v>
      </c>
      <c r="R21" t="s">
        <v>5</v>
      </c>
    </row>
    <row r="22" spans="1:18">
      <c r="A22" t="s">
        <v>5</v>
      </c>
      <c r="B22" t="s">
        <v>5</v>
      </c>
      <c r="C22" t="s">
        <v>2323</v>
      </c>
      <c r="D22" t="s">
        <v>5</v>
      </c>
      <c r="E22" t="s">
        <v>2324</v>
      </c>
      <c r="F22" t="s">
        <v>2325</v>
      </c>
      <c r="G22" t="s">
        <v>2326</v>
      </c>
      <c r="H22" t="s">
        <v>2327</v>
      </c>
      <c r="I22" t="s">
        <v>5</v>
      </c>
      <c r="J22" t="s">
        <v>5</v>
      </c>
      <c r="K22" t="s">
        <v>2328</v>
      </c>
      <c r="L22" t="s">
        <v>5</v>
      </c>
      <c r="M22" t="s">
        <v>5</v>
      </c>
      <c r="N22" t="s">
        <v>5</v>
      </c>
      <c r="O22" t="s">
        <v>2240</v>
      </c>
      <c r="P22" t="s">
        <v>5</v>
      </c>
      <c r="Q22" t="s">
        <v>5</v>
      </c>
      <c r="R22" t="s">
        <v>5</v>
      </c>
    </row>
    <row r="23" spans="1:18">
      <c r="A23" t="s">
        <v>5</v>
      </c>
      <c r="B23" t="s">
        <v>5</v>
      </c>
      <c r="C23" t="s">
        <v>2329</v>
      </c>
      <c r="D23" t="s">
        <v>5</v>
      </c>
      <c r="E23" t="s">
        <v>2330</v>
      </c>
      <c r="F23" t="s">
        <v>2331</v>
      </c>
      <c r="G23" t="s">
        <v>2332</v>
      </c>
      <c r="H23" t="s">
        <v>2333</v>
      </c>
      <c r="I23" t="s">
        <v>5</v>
      </c>
      <c r="J23" t="s">
        <v>5</v>
      </c>
      <c r="K23" t="s">
        <v>2312</v>
      </c>
      <c r="L23" t="s">
        <v>5</v>
      </c>
      <c r="M23" t="s">
        <v>5</v>
      </c>
      <c r="N23" t="s">
        <v>5</v>
      </c>
      <c r="O23" t="s">
        <v>2240</v>
      </c>
      <c r="P23" t="s">
        <v>5</v>
      </c>
      <c r="Q23" t="s">
        <v>5</v>
      </c>
      <c r="R23" t="s">
        <v>5</v>
      </c>
    </row>
    <row r="24" spans="1:18" hidden="1">
      <c r="A24" t="s">
        <v>5</v>
      </c>
      <c r="B24" t="s">
        <v>5</v>
      </c>
      <c r="C24" t="s">
        <v>2234</v>
      </c>
      <c r="D24" t="s">
        <v>5</v>
      </c>
      <c r="E24" t="s">
        <v>2235</v>
      </c>
      <c r="F24" t="s">
        <v>2334</v>
      </c>
      <c r="G24" t="s">
        <v>2335</v>
      </c>
      <c r="H24" t="s">
        <v>2336</v>
      </c>
      <c r="I24" t="s">
        <v>5</v>
      </c>
      <c r="J24" t="s">
        <v>5</v>
      </c>
      <c r="K24" t="s">
        <v>2271</v>
      </c>
      <c r="L24" t="s">
        <v>5</v>
      </c>
      <c r="M24" t="s">
        <v>5</v>
      </c>
      <c r="N24" t="s">
        <v>5</v>
      </c>
      <c r="O24" t="s">
        <v>2240</v>
      </c>
      <c r="P24" t="s">
        <v>5</v>
      </c>
      <c r="Q24" t="s">
        <v>5</v>
      </c>
      <c r="R24" t="s">
        <v>5</v>
      </c>
    </row>
    <row r="25" spans="1:18">
      <c r="A25" t="s">
        <v>5</v>
      </c>
      <c r="B25" t="s">
        <v>5</v>
      </c>
      <c r="C25" t="s">
        <v>2337</v>
      </c>
      <c r="D25" t="s">
        <v>5</v>
      </c>
      <c r="E25" t="s">
        <v>2338</v>
      </c>
      <c r="F25" t="s">
        <v>2339</v>
      </c>
      <c r="G25" t="s">
        <v>2340</v>
      </c>
      <c r="H25" t="s">
        <v>2341</v>
      </c>
      <c r="I25" t="s">
        <v>5</v>
      </c>
      <c r="J25" t="s">
        <v>5</v>
      </c>
      <c r="K25" t="s">
        <v>2342</v>
      </c>
      <c r="L25" t="s">
        <v>5</v>
      </c>
      <c r="M25" t="s">
        <v>5</v>
      </c>
      <c r="N25" t="s">
        <v>5</v>
      </c>
      <c r="O25" t="s">
        <v>2240</v>
      </c>
      <c r="P25" t="s">
        <v>5</v>
      </c>
      <c r="Q25" t="s">
        <v>5</v>
      </c>
      <c r="R25" t="s">
        <v>5</v>
      </c>
    </row>
    <row r="26" spans="1:18">
      <c r="A26" t="s">
        <v>5</v>
      </c>
      <c r="B26" t="s">
        <v>5</v>
      </c>
      <c r="C26" t="s">
        <v>2343</v>
      </c>
      <c r="D26" t="s">
        <v>5</v>
      </c>
      <c r="E26" t="s">
        <v>2344</v>
      </c>
      <c r="F26" t="s">
        <v>2339</v>
      </c>
      <c r="G26" t="s">
        <v>2340</v>
      </c>
      <c r="H26" t="s">
        <v>2341</v>
      </c>
      <c r="I26" t="s">
        <v>5</v>
      </c>
      <c r="J26" t="s">
        <v>5</v>
      </c>
      <c r="K26" t="s">
        <v>2342</v>
      </c>
      <c r="L26" t="s">
        <v>5</v>
      </c>
      <c r="M26" t="s">
        <v>5</v>
      </c>
      <c r="N26" t="s">
        <v>5</v>
      </c>
      <c r="O26" t="s">
        <v>2240</v>
      </c>
      <c r="P26" t="s">
        <v>5</v>
      </c>
      <c r="Q26" t="s">
        <v>5</v>
      </c>
      <c r="R26" t="s">
        <v>5</v>
      </c>
    </row>
    <row r="27" spans="1:18">
      <c r="A27" t="s">
        <v>5</v>
      </c>
      <c r="B27" t="s">
        <v>5</v>
      </c>
      <c r="C27" t="s">
        <v>2345</v>
      </c>
      <c r="D27" t="s">
        <v>5</v>
      </c>
      <c r="E27" t="s">
        <v>2346</v>
      </c>
      <c r="F27" t="s">
        <v>2339</v>
      </c>
      <c r="G27" t="s">
        <v>2340</v>
      </c>
      <c r="H27" t="s">
        <v>2341</v>
      </c>
      <c r="I27" t="s">
        <v>5</v>
      </c>
      <c r="J27" t="s">
        <v>5</v>
      </c>
      <c r="K27" t="s">
        <v>2342</v>
      </c>
      <c r="L27" t="s">
        <v>5</v>
      </c>
      <c r="M27" t="s">
        <v>5</v>
      </c>
      <c r="N27" t="s">
        <v>5</v>
      </c>
      <c r="O27" t="s">
        <v>2240</v>
      </c>
      <c r="P27" t="s">
        <v>5</v>
      </c>
      <c r="Q27" t="s">
        <v>5</v>
      </c>
      <c r="R27" t="s">
        <v>5</v>
      </c>
    </row>
    <row r="28" spans="1:18">
      <c r="A28" t="s">
        <v>5</v>
      </c>
      <c r="B28" t="s">
        <v>5</v>
      </c>
      <c r="C28" t="s">
        <v>2347</v>
      </c>
      <c r="D28" t="s">
        <v>5</v>
      </c>
      <c r="E28" t="s">
        <v>2348</v>
      </c>
      <c r="F28" t="s">
        <v>2339</v>
      </c>
      <c r="G28" t="s">
        <v>2340</v>
      </c>
      <c r="H28" t="s">
        <v>2341</v>
      </c>
      <c r="I28" t="s">
        <v>5</v>
      </c>
      <c r="J28" t="s">
        <v>5</v>
      </c>
      <c r="K28" t="s">
        <v>2342</v>
      </c>
      <c r="L28" t="s">
        <v>5</v>
      </c>
      <c r="M28" t="s">
        <v>5</v>
      </c>
      <c r="N28" t="s">
        <v>5</v>
      </c>
      <c r="O28" t="s">
        <v>2240</v>
      </c>
      <c r="P28" t="s">
        <v>5</v>
      </c>
      <c r="Q28" t="s">
        <v>5</v>
      </c>
      <c r="R28" t="s">
        <v>5</v>
      </c>
    </row>
    <row r="29" spans="1:18">
      <c r="A29" t="s">
        <v>5</v>
      </c>
      <c r="B29" t="s">
        <v>5</v>
      </c>
      <c r="C29" t="s">
        <v>2349</v>
      </c>
      <c r="D29" t="s">
        <v>5</v>
      </c>
      <c r="E29" t="s">
        <v>2350</v>
      </c>
      <c r="F29" t="s">
        <v>2339</v>
      </c>
      <c r="G29" t="s">
        <v>2340</v>
      </c>
      <c r="H29" t="s">
        <v>2341</v>
      </c>
      <c r="I29" t="s">
        <v>5</v>
      </c>
      <c r="J29" t="s">
        <v>5</v>
      </c>
      <c r="K29" t="s">
        <v>2342</v>
      </c>
      <c r="L29" t="s">
        <v>5</v>
      </c>
      <c r="M29" t="s">
        <v>5</v>
      </c>
      <c r="N29" t="s">
        <v>5</v>
      </c>
      <c r="O29" t="s">
        <v>2240</v>
      </c>
      <c r="P29" t="s">
        <v>5</v>
      </c>
      <c r="Q29" t="s">
        <v>5</v>
      </c>
      <c r="R29" t="s">
        <v>5</v>
      </c>
    </row>
    <row r="30" spans="1:18">
      <c r="A30" t="s">
        <v>5</v>
      </c>
      <c r="B30" t="s">
        <v>5</v>
      </c>
      <c r="C30" t="s">
        <v>2351</v>
      </c>
      <c r="D30" t="s">
        <v>5</v>
      </c>
      <c r="E30" t="s">
        <v>2352</v>
      </c>
      <c r="F30" t="s">
        <v>2339</v>
      </c>
      <c r="G30" t="s">
        <v>2340</v>
      </c>
      <c r="H30" t="s">
        <v>2341</v>
      </c>
      <c r="I30" t="s">
        <v>5</v>
      </c>
      <c r="J30" t="s">
        <v>5</v>
      </c>
      <c r="K30" t="s">
        <v>2342</v>
      </c>
      <c r="L30" t="s">
        <v>5</v>
      </c>
      <c r="M30" t="s">
        <v>5</v>
      </c>
      <c r="N30" t="s">
        <v>5</v>
      </c>
      <c r="O30" t="s">
        <v>2240</v>
      </c>
      <c r="P30" t="s">
        <v>5</v>
      </c>
      <c r="Q30" t="s">
        <v>5</v>
      </c>
      <c r="R30" t="s">
        <v>5</v>
      </c>
    </row>
    <row r="31" spans="1:18">
      <c r="A31" t="s">
        <v>5</v>
      </c>
      <c r="B31" t="s">
        <v>5</v>
      </c>
      <c r="C31" t="s">
        <v>2353</v>
      </c>
      <c r="D31" t="s">
        <v>5</v>
      </c>
      <c r="E31" t="s">
        <v>2354</v>
      </c>
      <c r="F31" t="s">
        <v>2339</v>
      </c>
      <c r="G31" t="s">
        <v>2340</v>
      </c>
      <c r="H31" t="s">
        <v>2341</v>
      </c>
      <c r="I31" t="s">
        <v>5</v>
      </c>
      <c r="J31" t="s">
        <v>5</v>
      </c>
      <c r="K31" t="s">
        <v>2342</v>
      </c>
      <c r="L31" t="s">
        <v>5</v>
      </c>
      <c r="M31" t="s">
        <v>5</v>
      </c>
      <c r="N31" t="s">
        <v>5</v>
      </c>
      <c r="O31" t="s">
        <v>2240</v>
      </c>
      <c r="P31" t="s">
        <v>5</v>
      </c>
      <c r="Q31" t="s">
        <v>5</v>
      </c>
      <c r="R31" t="s">
        <v>5</v>
      </c>
    </row>
    <row r="32" spans="1:18">
      <c r="A32" t="s">
        <v>5</v>
      </c>
      <c r="B32" t="s">
        <v>5</v>
      </c>
      <c r="C32" t="s">
        <v>2355</v>
      </c>
      <c r="D32" t="s">
        <v>5</v>
      </c>
      <c r="E32" t="s">
        <v>2356</v>
      </c>
      <c r="F32" t="s">
        <v>2339</v>
      </c>
      <c r="G32" t="s">
        <v>2340</v>
      </c>
      <c r="H32" t="s">
        <v>2341</v>
      </c>
      <c r="I32" t="s">
        <v>5</v>
      </c>
      <c r="J32" t="s">
        <v>5</v>
      </c>
      <c r="K32" t="s">
        <v>2342</v>
      </c>
      <c r="L32" t="s">
        <v>5</v>
      </c>
      <c r="M32" t="s">
        <v>5</v>
      </c>
      <c r="N32" t="s">
        <v>5</v>
      </c>
      <c r="O32" t="s">
        <v>2240</v>
      </c>
      <c r="P32" t="s">
        <v>5</v>
      </c>
      <c r="Q32" t="s">
        <v>5</v>
      </c>
      <c r="R32" t="s">
        <v>5</v>
      </c>
    </row>
    <row r="33" spans="1:18">
      <c r="A33" t="s">
        <v>5</v>
      </c>
      <c r="B33" t="s">
        <v>5</v>
      </c>
      <c r="C33" t="s">
        <v>2357</v>
      </c>
      <c r="D33" t="s">
        <v>5</v>
      </c>
      <c r="E33" t="s">
        <v>2358</v>
      </c>
      <c r="F33" t="s">
        <v>2339</v>
      </c>
      <c r="G33" t="s">
        <v>2340</v>
      </c>
      <c r="H33" t="s">
        <v>2341</v>
      </c>
      <c r="I33" t="s">
        <v>5</v>
      </c>
      <c r="J33" t="s">
        <v>5</v>
      </c>
      <c r="K33" t="s">
        <v>2342</v>
      </c>
      <c r="L33" t="s">
        <v>5</v>
      </c>
      <c r="M33" t="s">
        <v>5</v>
      </c>
      <c r="N33" t="s">
        <v>5</v>
      </c>
      <c r="O33" t="s">
        <v>2240</v>
      </c>
      <c r="P33" t="s">
        <v>5</v>
      </c>
      <c r="Q33" t="s">
        <v>5</v>
      </c>
      <c r="R33" t="s">
        <v>5</v>
      </c>
    </row>
    <row r="34" spans="1:18">
      <c r="A34" t="s">
        <v>5</v>
      </c>
      <c r="B34" t="s">
        <v>5</v>
      </c>
      <c r="C34" t="s">
        <v>2359</v>
      </c>
      <c r="D34" t="s">
        <v>5</v>
      </c>
      <c r="E34" t="s">
        <v>2360</v>
      </c>
      <c r="F34" t="s">
        <v>2361</v>
      </c>
      <c r="G34" t="s">
        <v>2362</v>
      </c>
      <c r="H34" t="s">
        <v>2363</v>
      </c>
      <c r="I34" t="s">
        <v>5</v>
      </c>
      <c r="J34" t="s">
        <v>5</v>
      </c>
      <c r="K34" t="s">
        <v>2364</v>
      </c>
      <c r="L34" t="s">
        <v>5</v>
      </c>
      <c r="M34" t="s">
        <v>5</v>
      </c>
      <c r="N34" t="s">
        <v>5</v>
      </c>
      <c r="O34" t="s">
        <v>2240</v>
      </c>
      <c r="P34" t="s">
        <v>5</v>
      </c>
      <c r="Q34" t="s">
        <v>5</v>
      </c>
      <c r="R34" t="s">
        <v>5</v>
      </c>
    </row>
    <row r="35" spans="1:18">
      <c r="A35" t="s">
        <v>5</v>
      </c>
      <c r="B35" t="s">
        <v>5</v>
      </c>
      <c r="C35" t="s">
        <v>2365</v>
      </c>
      <c r="D35" t="s">
        <v>5</v>
      </c>
      <c r="E35" t="s">
        <v>2366</v>
      </c>
      <c r="F35" t="s">
        <v>2361</v>
      </c>
      <c r="G35" t="s">
        <v>2362</v>
      </c>
      <c r="H35" t="s">
        <v>2363</v>
      </c>
      <c r="I35" t="s">
        <v>5</v>
      </c>
      <c r="J35" t="s">
        <v>5</v>
      </c>
      <c r="K35" t="s">
        <v>2364</v>
      </c>
      <c r="L35" t="s">
        <v>5</v>
      </c>
      <c r="M35" t="s">
        <v>5</v>
      </c>
      <c r="N35" t="s">
        <v>5</v>
      </c>
      <c r="O35" t="s">
        <v>2240</v>
      </c>
      <c r="P35" t="s">
        <v>5</v>
      </c>
      <c r="Q35" t="s">
        <v>5</v>
      </c>
      <c r="R35" t="s">
        <v>5</v>
      </c>
    </row>
    <row r="36" spans="1:18">
      <c r="A36" t="s">
        <v>5</v>
      </c>
      <c r="B36" t="s">
        <v>5</v>
      </c>
      <c r="C36" t="s">
        <v>2367</v>
      </c>
      <c r="D36" t="s">
        <v>5</v>
      </c>
      <c r="E36" t="s">
        <v>2368</v>
      </c>
      <c r="F36" t="s">
        <v>2369</v>
      </c>
      <c r="G36" t="s">
        <v>2370</v>
      </c>
      <c r="H36" t="s">
        <v>2371</v>
      </c>
      <c r="I36" t="s">
        <v>5</v>
      </c>
      <c r="J36" t="s">
        <v>5</v>
      </c>
      <c r="K36" t="s">
        <v>2372</v>
      </c>
      <c r="L36" t="s">
        <v>5</v>
      </c>
      <c r="M36" t="s">
        <v>5</v>
      </c>
      <c r="N36" t="s">
        <v>5</v>
      </c>
      <c r="O36" t="s">
        <v>2240</v>
      </c>
      <c r="P36" t="s">
        <v>5</v>
      </c>
      <c r="Q36" t="s">
        <v>5</v>
      </c>
      <c r="R36" t="s">
        <v>5</v>
      </c>
    </row>
    <row r="37" spans="1:18">
      <c r="A37" t="s">
        <v>5</v>
      </c>
      <c r="B37" t="s">
        <v>5</v>
      </c>
      <c r="C37" t="s">
        <v>2373</v>
      </c>
      <c r="D37" t="s">
        <v>5</v>
      </c>
      <c r="E37" t="s">
        <v>2374</v>
      </c>
      <c r="F37" t="s">
        <v>2339</v>
      </c>
      <c r="G37" t="s">
        <v>2340</v>
      </c>
      <c r="H37" t="s">
        <v>2341</v>
      </c>
      <c r="I37" t="s">
        <v>5</v>
      </c>
      <c r="J37" t="s">
        <v>5</v>
      </c>
      <c r="K37" t="s">
        <v>2342</v>
      </c>
      <c r="L37" t="s">
        <v>5</v>
      </c>
      <c r="M37" t="s">
        <v>5</v>
      </c>
      <c r="N37" t="s">
        <v>5</v>
      </c>
      <c r="O37" t="s">
        <v>2240</v>
      </c>
      <c r="P37" t="s">
        <v>5</v>
      </c>
      <c r="Q37" t="s">
        <v>5</v>
      </c>
      <c r="R37" t="s">
        <v>5</v>
      </c>
    </row>
    <row r="38" spans="1:18">
      <c r="A38" t="s">
        <v>5</v>
      </c>
      <c r="B38" t="s">
        <v>5</v>
      </c>
      <c r="C38" t="s">
        <v>2375</v>
      </c>
      <c r="D38" t="s">
        <v>5</v>
      </c>
      <c r="E38" t="s">
        <v>2376</v>
      </c>
      <c r="F38" t="s">
        <v>2377</v>
      </c>
      <c r="G38" t="s">
        <v>2378</v>
      </c>
      <c r="H38" t="s">
        <v>2379</v>
      </c>
      <c r="I38" t="s">
        <v>5</v>
      </c>
      <c r="J38" t="s">
        <v>5</v>
      </c>
      <c r="K38" t="s">
        <v>2380</v>
      </c>
      <c r="L38" t="s">
        <v>5</v>
      </c>
      <c r="M38" t="s">
        <v>5</v>
      </c>
      <c r="N38" t="s">
        <v>5</v>
      </c>
      <c r="O38" t="s">
        <v>2240</v>
      </c>
      <c r="P38" t="s">
        <v>5</v>
      </c>
      <c r="Q38" t="s">
        <v>5</v>
      </c>
      <c r="R38" t="s">
        <v>5</v>
      </c>
    </row>
    <row r="39" spans="1:18">
      <c r="A39" t="s">
        <v>5</v>
      </c>
      <c r="B39" t="s">
        <v>5</v>
      </c>
      <c r="C39" t="s">
        <v>2381</v>
      </c>
      <c r="D39" t="s">
        <v>5</v>
      </c>
      <c r="E39" t="s">
        <v>2382</v>
      </c>
      <c r="F39" t="s">
        <v>2383</v>
      </c>
      <c r="G39" t="s">
        <v>2384</v>
      </c>
      <c r="H39" t="s">
        <v>2385</v>
      </c>
      <c r="I39" t="s">
        <v>5</v>
      </c>
      <c r="J39" t="s">
        <v>5</v>
      </c>
      <c r="K39" t="s">
        <v>2386</v>
      </c>
      <c r="L39" t="s">
        <v>5</v>
      </c>
      <c r="M39" t="s">
        <v>5</v>
      </c>
      <c r="N39" t="s">
        <v>5</v>
      </c>
      <c r="O39" t="s">
        <v>2240</v>
      </c>
      <c r="P39" t="s">
        <v>5</v>
      </c>
      <c r="Q39" t="s">
        <v>5</v>
      </c>
      <c r="R39" t="s">
        <v>5</v>
      </c>
    </row>
    <row r="40" spans="1:18">
      <c r="A40" t="s">
        <v>5</v>
      </c>
      <c r="B40" t="s">
        <v>5</v>
      </c>
      <c r="C40" t="s">
        <v>2387</v>
      </c>
      <c r="D40" t="s">
        <v>5</v>
      </c>
      <c r="E40" t="s">
        <v>2388</v>
      </c>
      <c r="F40" t="s">
        <v>2377</v>
      </c>
      <c r="G40" t="s">
        <v>2378</v>
      </c>
      <c r="H40" t="s">
        <v>2379</v>
      </c>
      <c r="I40" t="s">
        <v>5</v>
      </c>
      <c r="J40" t="s">
        <v>5</v>
      </c>
      <c r="K40" t="s">
        <v>2380</v>
      </c>
      <c r="L40" t="s">
        <v>5</v>
      </c>
      <c r="M40" t="s">
        <v>5</v>
      </c>
      <c r="N40" t="s">
        <v>5</v>
      </c>
      <c r="O40" t="s">
        <v>2240</v>
      </c>
      <c r="P40" t="s">
        <v>5</v>
      </c>
      <c r="Q40" t="s">
        <v>5</v>
      </c>
      <c r="R40" t="s">
        <v>5</v>
      </c>
    </row>
    <row r="41" spans="1:18">
      <c r="A41" t="s">
        <v>5</v>
      </c>
      <c r="B41" t="s">
        <v>5</v>
      </c>
      <c r="C41" t="s">
        <v>2389</v>
      </c>
      <c r="D41" t="s">
        <v>5</v>
      </c>
      <c r="E41" t="s">
        <v>2390</v>
      </c>
      <c r="F41" t="s">
        <v>2377</v>
      </c>
      <c r="G41" t="s">
        <v>2378</v>
      </c>
      <c r="H41" t="s">
        <v>2379</v>
      </c>
      <c r="I41" t="s">
        <v>5</v>
      </c>
      <c r="J41" t="s">
        <v>5</v>
      </c>
      <c r="K41" t="s">
        <v>2380</v>
      </c>
      <c r="L41" t="s">
        <v>5</v>
      </c>
      <c r="M41" t="s">
        <v>5</v>
      </c>
      <c r="N41" t="s">
        <v>5</v>
      </c>
      <c r="O41" t="s">
        <v>2240</v>
      </c>
      <c r="P41" t="s">
        <v>5</v>
      </c>
      <c r="Q41" t="s">
        <v>5</v>
      </c>
      <c r="R41" t="s">
        <v>5</v>
      </c>
    </row>
    <row r="42" spans="1:18">
      <c r="A42" t="s">
        <v>5</v>
      </c>
      <c r="B42" t="s">
        <v>5</v>
      </c>
      <c r="C42" t="s">
        <v>2391</v>
      </c>
      <c r="D42" t="s">
        <v>5</v>
      </c>
      <c r="E42" t="s">
        <v>2392</v>
      </c>
      <c r="F42" t="s">
        <v>2377</v>
      </c>
      <c r="G42" t="s">
        <v>2378</v>
      </c>
      <c r="H42" t="s">
        <v>2379</v>
      </c>
      <c r="I42" t="s">
        <v>5</v>
      </c>
      <c r="J42" t="s">
        <v>5</v>
      </c>
      <c r="K42" t="s">
        <v>2380</v>
      </c>
      <c r="L42" t="s">
        <v>5</v>
      </c>
      <c r="M42" t="s">
        <v>5</v>
      </c>
      <c r="N42" t="s">
        <v>5</v>
      </c>
      <c r="O42" t="s">
        <v>2240</v>
      </c>
      <c r="P42" t="s">
        <v>5</v>
      </c>
      <c r="Q42" t="s">
        <v>5</v>
      </c>
      <c r="R42" t="s">
        <v>5</v>
      </c>
    </row>
    <row r="43" spans="1:18">
      <c r="A43" t="s">
        <v>5</v>
      </c>
      <c r="B43" t="s">
        <v>5</v>
      </c>
      <c r="C43" t="s">
        <v>2393</v>
      </c>
      <c r="D43" t="s">
        <v>5</v>
      </c>
      <c r="E43" t="s">
        <v>2394</v>
      </c>
      <c r="F43" t="s">
        <v>2361</v>
      </c>
      <c r="G43" t="s">
        <v>2362</v>
      </c>
      <c r="H43" t="s">
        <v>2363</v>
      </c>
      <c r="I43" t="s">
        <v>5</v>
      </c>
      <c r="J43" t="s">
        <v>5</v>
      </c>
      <c r="K43" t="s">
        <v>2364</v>
      </c>
      <c r="L43" t="s">
        <v>5</v>
      </c>
      <c r="M43" t="s">
        <v>5</v>
      </c>
      <c r="N43" t="s">
        <v>5</v>
      </c>
      <c r="O43" t="s">
        <v>2240</v>
      </c>
      <c r="P43" t="s">
        <v>5</v>
      </c>
      <c r="Q43" t="s">
        <v>5</v>
      </c>
      <c r="R43" t="s">
        <v>5</v>
      </c>
    </row>
    <row r="44" spans="1:18">
      <c r="A44" t="s">
        <v>5</v>
      </c>
      <c r="B44" t="s">
        <v>5</v>
      </c>
      <c r="C44" t="s">
        <v>2395</v>
      </c>
      <c r="D44" t="s">
        <v>5</v>
      </c>
      <c r="E44" t="s">
        <v>2396</v>
      </c>
      <c r="F44" t="s">
        <v>2361</v>
      </c>
      <c r="G44" t="s">
        <v>2362</v>
      </c>
      <c r="H44" t="s">
        <v>2363</v>
      </c>
      <c r="I44" t="s">
        <v>5</v>
      </c>
      <c r="J44" t="s">
        <v>5</v>
      </c>
      <c r="K44" t="s">
        <v>2364</v>
      </c>
      <c r="L44" t="s">
        <v>5</v>
      </c>
      <c r="M44" t="s">
        <v>5</v>
      </c>
      <c r="N44" t="s">
        <v>5</v>
      </c>
      <c r="O44" t="s">
        <v>2240</v>
      </c>
      <c r="P44" t="s">
        <v>5</v>
      </c>
      <c r="Q44" t="s">
        <v>5</v>
      </c>
      <c r="R44" t="s">
        <v>5</v>
      </c>
    </row>
    <row r="45" spans="1:18">
      <c r="A45" t="s">
        <v>5</v>
      </c>
      <c r="B45" t="s">
        <v>5</v>
      </c>
      <c r="C45" t="s">
        <v>2397</v>
      </c>
      <c r="D45" t="s">
        <v>5</v>
      </c>
      <c r="E45" t="s">
        <v>2398</v>
      </c>
      <c r="F45" t="s">
        <v>2361</v>
      </c>
      <c r="G45" t="s">
        <v>2362</v>
      </c>
      <c r="H45" t="s">
        <v>2363</v>
      </c>
      <c r="I45" t="s">
        <v>5</v>
      </c>
      <c r="J45" t="s">
        <v>5</v>
      </c>
      <c r="K45" t="s">
        <v>2364</v>
      </c>
      <c r="L45" t="s">
        <v>5</v>
      </c>
      <c r="M45" t="s">
        <v>5</v>
      </c>
      <c r="N45" t="s">
        <v>5</v>
      </c>
      <c r="O45" t="s">
        <v>2240</v>
      </c>
      <c r="P45" t="s">
        <v>5</v>
      </c>
      <c r="Q45" t="s">
        <v>5</v>
      </c>
      <c r="R45" t="s">
        <v>5</v>
      </c>
    </row>
    <row r="46" spans="1:18">
      <c r="A46" t="s">
        <v>5</v>
      </c>
      <c r="B46" t="s">
        <v>5</v>
      </c>
      <c r="C46" t="s">
        <v>2399</v>
      </c>
      <c r="D46" t="s">
        <v>5</v>
      </c>
      <c r="E46" t="s">
        <v>2400</v>
      </c>
      <c r="F46" t="s">
        <v>2361</v>
      </c>
      <c r="G46" t="s">
        <v>2362</v>
      </c>
      <c r="H46" t="s">
        <v>2363</v>
      </c>
      <c r="I46" t="s">
        <v>5</v>
      </c>
      <c r="J46" t="s">
        <v>5</v>
      </c>
      <c r="K46" t="s">
        <v>2364</v>
      </c>
      <c r="L46" t="s">
        <v>5</v>
      </c>
      <c r="M46" t="s">
        <v>5</v>
      </c>
      <c r="N46" t="s">
        <v>5</v>
      </c>
      <c r="O46" t="s">
        <v>2240</v>
      </c>
      <c r="P46" t="s">
        <v>5</v>
      </c>
      <c r="Q46" t="s">
        <v>5</v>
      </c>
      <c r="R46" t="s">
        <v>5</v>
      </c>
    </row>
    <row r="47" spans="1:18">
      <c r="A47" t="s">
        <v>5</v>
      </c>
      <c r="B47" t="s">
        <v>5</v>
      </c>
      <c r="C47" t="s">
        <v>2401</v>
      </c>
      <c r="D47" t="s">
        <v>5</v>
      </c>
      <c r="E47" t="s">
        <v>2402</v>
      </c>
      <c r="F47" t="s">
        <v>2361</v>
      </c>
      <c r="G47" t="s">
        <v>2362</v>
      </c>
      <c r="H47" t="s">
        <v>2363</v>
      </c>
      <c r="I47" t="s">
        <v>5</v>
      </c>
      <c r="J47" t="s">
        <v>5</v>
      </c>
      <c r="K47" t="s">
        <v>2364</v>
      </c>
      <c r="L47" t="s">
        <v>5</v>
      </c>
      <c r="M47" t="s">
        <v>5</v>
      </c>
      <c r="N47" t="s">
        <v>5</v>
      </c>
      <c r="O47" t="s">
        <v>2240</v>
      </c>
      <c r="P47" t="s">
        <v>5</v>
      </c>
      <c r="Q47" t="s">
        <v>5</v>
      </c>
      <c r="R47" t="s">
        <v>5</v>
      </c>
    </row>
    <row r="48" spans="1:18">
      <c r="A48" t="s">
        <v>5</v>
      </c>
      <c r="B48" t="s">
        <v>5</v>
      </c>
      <c r="C48" t="s">
        <v>2403</v>
      </c>
      <c r="D48" t="s">
        <v>5</v>
      </c>
      <c r="E48" t="s">
        <v>2404</v>
      </c>
      <c r="F48" t="s">
        <v>2377</v>
      </c>
      <c r="G48" t="s">
        <v>2378</v>
      </c>
      <c r="H48" t="s">
        <v>2379</v>
      </c>
      <c r="I48" t="s">
        <v>5</v>
      </c>
      <c r="J48" t="s">
        <v>5</v>
      </c>
      <c r="K48" t="s">
        <v>2380</v>
      </c>
      <c r="L48" t="s">
        <v>5</v>
      </c>
      <c r="M48" t="s">
        <v>5</v>
      </c>
      <c r="N48" t="s">
        <v>5</v>
      </c>
      <c r="O48" t="s">
        <v>2240</v>
      </c>
      <c r="P48" t="s">
        <v>5</v>
      </c>
      <c r="Q48" t="s">
        <v>5</v>
      </c>
      <c r="R48" t="s">
        <v>5</v>
      </c>
    </row>
    <row r="49" spans="1:18">
      <c r="A49" t="s">
        <v>5</v>
      </c>
      <c r="B49" t="s">
        <v>5</v>
      </c>
      <c r="C49" t="s">
        <v>2405</v>
      </c>
      <c r="D49" t="s">
        <v>5</v>
      </c>
      <c r="E49" t="s">
        <v>2406</v>
      </c>
      <c r="F49" t="s">
        <v>2361</v>
      </c>
      <c r="G49" t="s">
        <v>2362</v>
      </c>
      <c r="H49" t="s">
        <v>2363</v>
      </c>
      <c r="I49" t="s">
        <v>5</v>
      </c>
      <c r="J49" t="s">
        <v>5</v>
      </c>
      <c r="K49" t="s">
        <v>2364</v>
      </c>
      <c r="L49" t="s">
        <v>5</v>
      </c>
      <c r="M49" t="s">
        <v>5</v>
      </c>
      <c r="N49" t="s">
        <v>5</v>
      </c>
      <c r="O49" t="s">
        <v>2240</v>
      </c>
      <c r="P49" t="s">
        <v>5</v>
      </c>
      <c r="Q49" t="s">
        <v>5</v>
      </c>
      <c r="R49" t="s">
        <v>5</v>
      </c>
    </row>
    <row r="50" spans="1:18">
      <c r="A50" t="s">
        <v>5</v>
      </c>
      <c r="B50" t="s">
        <v>5</v>
      </c>
      <c r="C50" t="s">
        <v>2407</v>
      </c>
      <c r="D50" t="s">
        <v>5</v>
      </c>
      <c r="E50" t="s">
        <v>2408</v>
      </c>
      <c r="F50" t="s">
        <v>2361</v>
      </c>
      <c r="G50" t="s">
        <v>2362</v>
      </c>
      <c r="H50" t="s">
        <v>2363</v>
      </c>
      <c r="I50" t="s">
        <v>5</v>
      </c>
      <c r="J50" t="s">
        <v>5</v>
      </c>
      <c r="K50" t="s">
        <v>2364</v>
      </c>
      <c r="L50" t="s">
        <v>5</v>
      </c>
      <c r="M50" t="s">
        <v>5</v>
      </c>
      <c r="N50" t="s">
        <v>5</v>
      </c>
      <c r="O50" t="s">
        <v>2240</v>
      </c>
      <c r="P50" t="s">
        <v>5</v>
      </c>
      <c r="Q50" t="s">
        <v>5</v>
      </c>
      <c r="R50" t="s">
        <v>5</v>
      </c>
    </row>
    <row r="51" spans="1:18">
      <c r="A51" t="s">
        <v>5</v>
      </c>
      <c r="B51" t="s">
        <v>5</v>
      </c>
      <c r="C51" t="s">
        <v>2409</v>
      </c>
      <c r="D51" t="s">
        <v>5</v>
      </c>
      <c r="E51" t="s">
        <v>2410</v>
      </c>
      <c r="F51" t="s">
        <v>2361</v>
      </c>
      <c r="G51" t="s">
        <v>2362</v>
      </c>
      <c r="H51" t="s">
        <v>2363</v>
      </c>
      <c r="I51" t="s">
        <v>5</v>
      </c>
      <c r="J51" t="s">
        <v>5</v>
      </c>
      <c r="K51" t="s">
        <v>2364</v>
      </c>
      <c r="L51" t="s">
        <v>5</v>
      </c>
      <c r="M51" t="s">
        <v>5</v>
      </c>
      <c r="N51" t="s">
        <v>5</v>
      </c>
      <c r="O51" t="s">
        <v>2240</v>
      </c>
      <c r="P51" t="s">
        <v>5</v>
      </c>
      <c r="Q51" t="s">
        <v>5</v>
      </c>
      <c r="R51" t="s">
        <v>5</v>
      </c>
    </row>
    <row r="52" spans="1:18">
      <c r="A52" t="s">
        <v>5</v>
      </c>
      <c r="B52" t="s">
        <v>5</v>
      </c>
      <c r="C52" t="s">
        <v>2411</v>
      </c>
      <c r="D52" t="s">
        <v>5</v>
      </c>
      <c r="E52" t="s">
        <v>2412</v>
      </c>
      <c r="F52" t="s">
        <v>2377</v>
      </c>
      <c r="G52" t="s">
        <v>2378</v>
      </c>
      <c r="H52" t="s">
        <v>2379</v>
      </c>
      <c r="I52" t="s">
        <v>5</v>
      </c>
      <c r="J52" t="s">
        <v>5</v>
      </c>
      <c r="K52" t="s">
        <v>2380</v>
      </c>
      <c r="L52" t="s">
        <v>5</v>
      </c>
      <c r="M52" t="s">
        <v>5</v>
      </c>
      <c r="N52" t="s">
        <v>5</v>
      </c>
      <c r="O52" t="s">
        <v>2240</v>
      </c>
      <c r="P52" t="s">
        <v>5</v>
      </c>
      <c r="Q52" t="s">
        <v>5</v>
      </c>
      <c r="R52" t="s">
        <v>5</v>
      </c>
    </row>
    <row r="53" spans="1:18">
      <c r="A53" t="s">
        <v>5</v>
      </c>
      <c r="B53" t="s">
        <v>5</v>
      </c>
      <c r="C53" t="s">
        <v>2413</v>
      </c>
      <c r="D53" t="s">
        <v>5</v>
      </c>
      <c r="E53" t="s">
        <v>2414</v>
      </c>
      <c r="F53" t="s">
        <v>2361</v>
      </c>
      <c r="G53" t="s">
        <v>2362</v>
      </c>
      <c r="H53" t="s">
        <v>2363</v>
      </c>
      <c r="I53" t="s">
        <v>5</v>
      </c>
      <c r="J53" t="s">
        <v>5</v>
      </c>
      <c r="K53" t="s">
        <v>2364</v>
      </c>
      <c r="L53" t="s">
        <v>5</v>
      </c>
      <c r="M53" t="s">
        <v>5</v>
      </c>
      <c r="N53" t="s">
        <v>5</v>
      </c>
      <c r="O53" t="s">
        <v>2240</v>
      </c>
      <c r="P53" t="s">
        <v>5</v>
      </c>
      <c r="Q53" t="s">
        <v>5</v>
      </c>
      <c r="R53" t="s">
        <v>5</v>
      </c>
    </row>
    <row r="54" spans="1:18">
      <c r="A54" t="s">
        <v>5</v>
      </c>
      <c r="B54" t="s">
        <v>5</v>
      </c>
      <c r="C54" t="s">
        <v>2415</v>
      </c>
      <c r="D54" t="s">
        <v>5</v>
      </c>
      <c r="E54" t="s">
        <v>2416</v>
      </c>
      <c r="F54" t="s">
        <v>2377</v>
      </c>
      <c r="G54" t="s">
        <v>2378</v>
      </c>
      <c r="H54" t="s">
        <v>2379</v>
      </c>
      <c r="I54" t="s">
        <v>5</v>
      </c>
      <c r="J54" t="s">
        <v>5</v>
      </c>
      <c r="K54" t="s">
        <v>2380</v>
      </c>
      <c r="L54" t="s">
        <v>5</v>
      </c>
      <c r="M54" t="s">
        <v>5</v>
      </c>
      <c r="N54" t="s">
        <v>5</v>
      </c>
      <c r="O54" t="s">
        <v>2240</v>
      </c>
      <c r="P54" t="s">
        <v>5</v>
      </c>
      <c r="Q54" t="s">
        <v>5</v>
      </c>
      <c r="R54" t="s">
        <v>5</v>
      </c>
    </row>
    <row r="55" spans="1:18">
      <c r="A55" t="s">
        <v>5</v>
      </c>
      <c r="B55" t="s">
        <v>5</v>
      </c>
      <c r="C55" t="s">
        <v>2417</v>
      </c>
      <c r="D55" t="s">
        <v>5</v>
      </c>
      <c r="E55" t="s">
        <v>2418</v>
      </c>
      <c r="F55" t="s">
        <v>2361</v>
      </c>
      <c r="G55" t="s">
        <v>2362</v>
      </c>
      <c r="H55" t="s">
        <v>2363</v>
      </c>
      <c r="I55" t="s">
        <v>5</v>
      </c>
      <c r="J55" t="s">
        <v>5</v>
      </c>
      <c r="K55" t="s">
        <v>2364</v>
      </c>
      <c r="L55" t="s">
        <v>5</v>
      </c>
      <c r="M55" t="s">
        <v>5</v>
      </c>
      <c r="N55" t="s">
        <v>5</v>
      </c>
      <c r="O55" t="s">
        <v>2240</v>
      </c>
      <c r="P55" t="s">
        <v>5</v>
      </c>
      <c r="Q55" t="s">
        <v>5</v>
      </c>
      <c r="R55" t="s">
        <v>5</v>
      </c>
    </row>
    <row r="56" spans="1:18">
      <c r="A56" t="s">
        <v>5</v>
      </c>
      <c r="B56" t="s">
        <v>5</v>
      </c>
      <c r="C56" t="s">
        <v>2419</v>
      </c>
      <c r="D56" t="s">
        <v>5</v>
      </c>
      <c r="E56" t="s">
        <v>2420</v>
      </c>
      <c r="F56" t="s">
        <v>2361</v>
      </c>
      <c r="G56" t="s">
        <v>2362</v>
      </c>
      <c r="H56" t="s">
        <v>2363</v>
      </c>
      <c r="I56" t="s">
        <v>5</v>
      </c>
      <c r="J56" t="s">
        <v>5</v>
      </c>
      <c r="K56" t="s">
        <v>2364</v>
      </c>
      <c r="L56" t="s">
        <v>5</v>
      </c>
      <c r="M56" t="s">
        <v>5</v>
      </c>
      <c r="N56" t="s">
        <v>5</v>
      </c>
      <c r="O56" t="s">
        <v>2240</v>
      </c>
      <c r="P56" t="s">
        <v>5</v>
      </c>
      <c r="Q56" t="s">
        <v>5</v>
      </c>
      <c r="R56" t="s">
        <v>5</v>
      </c>
    </row>
    <row r="57" spans="1:18">
      <c r="A57" t="s">
        <v>5</v>
      </c>
      <c r="B57" t="s">
        <v>5</v>
      </c>
      <c r="C57" t="s">
        <v>2421</v>
      </c>
      <c r="D57" t="s">
        <v>5</v>
      </c>
      <c r="E57" t="s">
        <v>2422</v>
      </c>
      <c r="F57" t="s">
        <v>2361</v>
      </c>
      <c r="G57" t="s">
        <v>2362</v>
      </c>
      <c r="H57" t="s">
        <v>2363</v>
      </c>
      <c r="I57" t="s">
        <v>5</v>
      </c>
      <c r="J57" t="s">
        <v>5</v>
      </c>
      <c r="K57" t="s">
        <v>2364</v>
      </c>
      <c r="L57" t="s">
        <v>5</v>
      </c>
      <c r="M57" t="s">
        <v>5</v>
      </c>
      <c r="N57" t="s">
        <v>5</v>
      </c>
      <c r="O57" t="s">
        <v>2240</v>
      </c>
      <c r="P57" t="s">
        <v>5</v>
      </c>
      <c r="Q57" t="s">
        <v>5</v>
      </c>
      <c r="R57" t="s">
        <v>5</v>
      </c>
    </row>
    <row r="58" spans="1:18">
      <c r="A58" t="s">
        <v>5</v>
      </c>
      <c r="B58" t="s">
        <v>5</v>
      </c>
      <c r="C58" t="s">
        <v>2423</v>
      </c>
      <c r="D58" t="s">
        <v>5</v>
      </c>
      <c r="E58" t="s">
        <v>2424</v>
      </c>
      <c r="F58" t="s">
        <v>2361</v>
      </c>
      <c r="G58" t="s">
        <v>2362</v>
      </c>
      <c r="H58" t="s">
        <v>2363</v>
      </c>
      <c r="I58" t="s">
        <v>5</v>
      </c>
      <c r="J58" t="s">
        <v>5</v>
      </c>
      <c r="K58" t="s">
        <v>2364</v>
      </c>
      <c r="L58" t="s">
        <v>5</v>
      </c>
      <c r="M58" t="s">
        <v>5</v>
      </c>
      <c r="N58" t="s">
        <v>5</v>
      </c>
      <c r="O58" t="s">
        <v>2240</v>
      </c>
      <c r="P58" t="s">
        <v>5</v>
      </c>
      <c r="Q58" t="s">
        <v>5</v>
      </c>
      <c r="R58" t="s">
        <v>5</v>
      </c>
    </row>
    <row r="59" spans="1:18">
      <c r="A59" t="s">
        <v>5</v>
      </c>
      <c r="B59" t="s">
        <v>5</v>
      </c>
      <c r="C59" t="s">
        <v>2425</v>
      </c>
      <c r="D59" t="s">
        <v>5</v>
      </c>
      <c r="E59" t="s">
        <v>2426</v>
      </c>
      <c r="F59" t="s">
        <v>2361</v>
      </c>
      <c r="G59" t="s">
        <v>2362</v>
      </c>
      <c r="H59" t="s">
        <v>2363</v>
      </c>
      <c r="I59" t="s">
        <v>5</v>
      </c>
      <c r="J59" t="s">
        <v>5</v>
      </c>
      <c r="K59" t="s">
        <v>2364</v>
      </c>
      <c r="L59" t="s">
        <v>5</v>
      </c>
      <c r="M59" t="s">
        <v>5</v>
      </c>
      <c r="N59" t="s">
        <v>5</v>
      </c>
      <c r="O59" t="s">
        <v>2240</v>
      </c>
      <c r="P59" t="s">
        <v>5</v>
      </c>
      <c r="Q59" t="s">
        <v>5</v>
      </c>
      <c r="R59" t="s">
        <v>5</v>
      </c>
    </row>
    <row r="60" spans="1:18">
      <c r="A60" t="s">
        <v>5</v>
      </c>
      <c r="B60" t="s">
        <v>5</v>
      </c>
      <c r="C60" t="s">
        <v>2427</v>
      </c>
      <c r="D60" t="s">
        <v>5</v>
      </c>
      <c r="E60" t="s">
        <v>2428</v>
      </c>
      <c r="F60" t="s">
        <v>2369</v>
      </c>
      <c r="G60" t="s">
        <v>2370</v>
      </c>
      <c r="H60" t="s">
        <v>2371</v>
      </c>
      <c r="I60" t="s">
        <v>5</v>
      </c>
      <c r="J60" t="s">
        <v>5</v>
      </c>
      <c r="K60" t="s">
        <v>2372</v>
      </c>
      <c r="L60" t="s">
        <v>5</v>
      </c>
      <c r="M60" t="s">
        <v>5</v>
      </c>
      <c r="N60" t="s">
        <v>5</v>
      </c>
      <c r="O60" t="s">
        <v>2240</v>
      </c>
      <c r="P60" t="s">
        <v>5</v>
      </c>
      <c r="Q60" t="s">
        <v>5</v>
      </c>
      <c r="R60" t="s">
        <v>5</v>
      </c>
    </row>
    <row r="61" spans="1:18">
      <c r="A61" t="s">
        <v>5</v>
      </c>
      <c r="B61" t="s">
        <v>5</v>
      </c>
      <c r="C61" t="s">
        <v>2429</v>
      </c>
      <c r="D61" t="s">
        <v>5</v>
      </c>
      <c r="E61" t="s">
        <v>2430</v>
      </c>
      <c r="F61" t="s">
        <v>2369</v>
      </c>
      <c r="G61" t="s">
        <v>2370</v>
      </c>
      <c r="H61" t="s">
        <v>2371</v>
      </c>
      <c r="I61" t="s">
        <v>5</v>
      </c>
      <c r="J61" t="s">
        <v>5</v>
      </c>
      <c r="K61" t="s">
        <v>2372</v>
      </c>
      <c r="L61" t="s">
        <v>5</v>
      </c>
      <c r="M61" t="s">
        <v>5</v>
      </c>
      <c r="N61" t="s">
        <v>5</v>
      </c>
      <c r="O61" t="s">
        <v>2240</v>
      </c>
      <c r="P61" t="s">
        <v>5</v>
      </c>
      <c r="Q61" t="s">
        <v>5</v>
      </c>
      <c r="R61" t="s">
        <v>5</v>
      </c>
    </row>
    <row r="62" spans="1:18">
      <c r="A62" t="s">
        <v>5</v>
      </c>
      <c r="B62" t="s">
        <v>5</v>
      </c>
      <c r="C62" t="s">
        <v>2431</v>
      </c>
      <c r="D62" t="s">
        <v>5</v>
      </c>
      <c r="E62" t="s">
        <v>2432</v>
      </c>
      <c r="F62" t="s">
        <v>2369</v>
      </c>
      <c r="G62" t="s">
        <v>2370</v>
      </c>
      <c r="H62" t="s">
        <v>2371</v>
      </c>
      <c r="I62" t="s">
        <v>5</v>
      </c>
      <c r="J62" t="s">
        <v>5</v>
      </c>
      <c r="K62" t="s">
        <v>2372</v>
      </c>
      <c r="L62" t="s">
        <v>5</v>
      </c>
      <c r="M62" t="s">
        <v>5</v>
      </c>
      <c r="N62" t="s">
        <v>5</v>
      </c>
      <c r="O62" t="s">
        <v>2240</v>
      </c>
      <c r="P62" t="s">
        <v>5</v>
      </c>
      <c r="Q62" t="s">
        <v>5</v>
      </c>
      <c r="R62" t="s">
        <v>5</v>
      </c>
    </row>
    <row r="63" spans="1:18">
      <c r="A63" t="s">
        <v>5</v>
      </c>
      <c r="B63" t="s">
        <v>5</v>
      </c>
      <c r="C63" t="s">
        <v>2433</v>
      </c>
      <c r="D63" t="s">
        <v>5</v>
      </c>
      <c r="E63" t="s">
        <v>2434</v>
      </c>
      <c r="F63" t="s">
        <v>2369</v>
      </c>
      <c r="G63" t="s">
        <v>2370</v>
      </c>
      <c r="H63" t="s">
        <v>2371</v>
      </c>
      <c r="I63" t="s">
        <v>5</v>
      </c>
      <c r="J63" t="s">
        <v>5</v>
      </c>
      <c r="K63" t="s">
        <v>2372</v>
      </c>
      <c r="L63" t="s">
        <v>5</v>
      </c>
      <c r="M63" t="s">
        <v>5</v>
      </c>
      <c r="N63" t="s">
        <v>5</v>
      </c>
      <c r="O63" t="s">
        <v>2240</v>
      </c>
      <c r="P63" t="s">
        <v>5</v>
      </c>
      <c r="Q63" t="s">
        <v>5</v>
      </c>
      <c r="R63" t="s">
        <v>5</v>
      </c>
    </row>
    <row r="64" spans="1:18">
      <c r="A64" t="s">
        <v>5</v>
      </c>
      <c r="B64" t="s">
        <v>5</v>
      </c>
      <c r="C64" t="s">
        <v>2435</v>
      </c>
      <c r="D64" t="s">
        <v>5</v>
      </c>
      <c r="E64" t="s">
        <v>2436</v>
      </c>
      <c r="F64" t="s">
        <v>2369</v>
      </c>
      <c r="G64" t="s">
        <v>2370</v>
      </c>
      <c r="H64" t="s">
        <v>2371</v>
      </c>
      <c r="I64" t="s">
        <v>5</v>
      </c>
      <c r="J64" t="s">
        <v>5</v>
      </c>
      <c r="K64" t="s">
        <v>2372</v>
      </c>
      <c r="L64" t="s">
        <v>5</v>
      </c>
      <c r="M64" t="s">
        <v>5</v>
      </c>
      <c r="N64" t="s">
        <v>5</v>
      </c>
      <c r="O64" t="s">
        <v>2240</v>
      </c>
      <c r="P64" t="s">
        <v>5</v>
      </c>
      <c r="Q64" t="s">
        <v>5</v>
      </c>
      <c r="R64" t="s">
        <v>5</v>
      </c>
    </row>
    <row r="65" spans="1:18">
      <c r="A65" t="s">
        <v>5</v>
      </c>
      <c r="B65" t="s">
        <v>5</v>
      </c>
      <c r="C65" t="s">
        <v>2437</v>
      </c>
      <c r="D65" t="s">
        <v>5</v>
      </c>
      <c r="E65" t="s">
        <v>2438</v>
      </c>
      <c r="F65" t="s">
        <v>2369</v>
      </c>
      <c r="G65" t="s">
        <v>2370</v>
      </c>
      <c r="H65" t="s">
        <v>2371</v>
      </c>
      <c r="I65" t="s">
        <v>5</v>
      </c>
      <c r="J65" t="s">
        <v>5</v>
      </c>
      <c r="K65" t="s">
        <v>2372</v>
      </c>
      <c r="L65" t="s">
        <v>5</v>
      </c>
      <c r="M65" t="s">
        <v>5</v>
      </c>
      <c r="N65" t="s">
        <v>5</v>
      </c>
      <c r="O65" t="s">
        <v>2240</v>
      </c>
      <c r="P65" t="s">
        <v>5</v>
      </c>
      <c r="Q65" t="s">
        <v>5</v>
      </c>
      <c r="R65" t="s">
        <v>5</v>
      </c>
    </row>
    <row r="66" spans="1:18">
      <c r="A66" t="s">
        <v>5</v>
      </c>
      <c r="B66" t="s">
        <v>5</v>
      </c>
      <c r="C66" t="s">
        <v>2439</v>
      </c>
      <c r="D66" t="s">
        <v>5</v>
      </c>
      <c r="E66" t="s">
        <v>2440</v>
      </c>
      <c r="F66" t="s">
        <v>2369</v>
      </c>
      <c r="G66" t="s">
        <v>2370</v>
      </c>
      <c r="H66" t="s">
        <v>2371</v>
      </c>
      <c r="I66" t="s">
        <v>5</v>
      </c>
      <c r="J66" t="s">
        <v>5</v>
      </c>
      <c r="K66" t="s">
        <v>2372</v>
      </c>
      <c r="L66" t="s">
        <v>5</v>
      </c>
      <c r="M66" t="s">
        <v>5</v>
      </c>
      <c r="N66" t="s">
        <v>5</v>
      </c>
      <c r="O66" t="s">
        <v>2240</v>
      </c>
      <c r="P66" t="s">
        <v>5</v>
      </c>
      <c r="Q66" t="s">
        <v>5</v>
      </c>
      <c r="R66" t="s">
        <v>5</v>
      </c>
    </row>
    <row r="67" spans="1:18">
      <c r="A67" t="s">
        <v>5</v>
      </c>
      <c r="B67" t="s">
        <v>5</v>
      </c>
      <c r="C67" t="s">
        <v>2441</v>
      </c>
      <c r="D67" t="s">
        <v>5</v>
      </c>
      <c r="E67" t="s">
        <v>2442</v>
      </c>
      <c r="F67" t="s">
        <v>2369</v>
      </c>
      <c r="G67" t="s">
        <v>2370</v>
      </c>
      <c r="H67" t="s">
        <v>2371</v>
      </c>
      <c r="I67" t="s">
        <v>5</v>
      </c>
      <c r="J67" t="s">
        <v>5</v>
      </c>
      <c r="K67" t="s">
        <v>2372</v>
      </c>
      <c r="L67" t="s">
        <v>5</v>
      </c>
      <c r="M67" t="s">
        <v>5</v>
      </c>
      <c r="N67" t="s">
        <v>5</v>
      </c>
      <c r="O67" t="s">
        <v>2240</v>
      </c>
      <c r="P67" t="s">
        <v>5</v>
      </c>
      <c r="Q67" t="s">
        <v>5</v>
      </c>
      <c r="R67" t="s">
        <v>5</v>
      </c>
    </row>
    <row r="68" spans="1:18">
      <c r="A68" t="s">
        <v>5</v>
      </c>
      <c r="B68" t="s">
        <v>5</v>
      </c>
      <c r="C68" t="s">
        <v>2443</v>
      </c>
      <c r="D68" t="s">
        <v>5</v>
      </c>
      <c r="E68" t="s">
        <v>2444</v>
      </c>
      <c r="F68" t="s">
        <v>2369</v>
      </c>
      <c r="G68" t="s">
        <v>2370</v>
      </c>
      <c r="H68" t="s">
        <v>2371</v>
      </c>
      <c r="I68" t="s">
        <v>5</v>
      </c>
      <c r="J68" t="s">
        <v>5</v>
      </c>
      <c r="K68" t="s">
        <v>2372</v>
      </c>
      <c r="L68" t="s">
        <v>5</v>
      </c>
      <c r="M68" t="s">
        <v>5</v>
      </c>
      <c r="N68" t="s">
        <v>5</v>
      </c>
      <c r="O68" t="s">
        <v>2240</v>
      </c>
      <c r="P68" t="s">
        <v>5</v>
      </c>
      <c r="Q68" t="s">
        <v>5</v>
      </c>
      <c r="R68" t="s">
        <v>5</v>
      </c>
    </row>
    <row r="69" spans="1:18">
      <c r="A69" t="s">
        <v>5</v>
      </c>
      <c r="B69" t="s">
        <v>5</v>
      </c>
      <c r="C69" t="s">
        <v>2445</v>
      </c>
      <c r="D69" t="s">
        <v>5</v>
      </c>
      <c r="E69" t="s">
        <v>2446</v>
      </c>
      <c r="F69" t="s">
        <v>2369</v>
      </c>
      <c r="G69" t="s">
        <v>2370</v>
      </c>
      <c r="H69" t="s">
        <v>2371</v>
      </c>
      <c r="I69" t="s">
        <v>5</v>
      </c>
      <c r="J69" t="s">
        <v>5</v>
      </c>
      <c r="K69" t="s">
        <v>2372</v>
      </c>
      <c r="L69" t="s">
        <v>5</v>
      </c>
      <c r="M69" t="s">
        <v>5</v>
      </c>
      <c r="N69" t="s">
        <v>5</v>
      </c>
      <c r="O69" t="s">
        <v>2240</v>
      </c>
      <c r="P69" t="s">
        <v>5</v>
      </c>
      <c r="Q69" t="s">
        <v>5</v>
      </c>
      <c r="R69" t="s">
        <v>5</v>
      </c>
    </row>
    <row r="70" spans="1:18">
      <c r="A70" t="s">
        <v>5</v>
      </c>
      <c r="B70" t="s">
        <v>5</v>
      </c>
      <c r="C70" t="s">
        <v>2447</v>
      </c>
      <c r="D70" t="s">
        <v>5</v>
      </c>
      <c r="E70" t="s">
        <v>2448</v>
      </c>
      <c r="F70" t="s">
        <v>2369</v>
      </c>
      <c r="G70" t="s">
        <v>2370</v>
      </c>
      <c r="H70" t="s">
        <v>2371</v>
      </c>
      <c r="I70" t="s">
        <v>5</v>
      </c>
      <c r="J70" t="s">
        <v>5</v>
      </c>
      <c r="K70" t="s">
        <v>2372</v>
      </c>
      <c r="L70" t="s">
        <v>5</v>
      </c>
      <c r="M70" t="s">
        <v>5</v>
      </c>
      <c r="N70" t="s">
        <v>5</v>
      </c>
      <c r="O70" t="s">
        <v>2240</v>
      </c>
      <c r="P70" t="s">
        <v>5</v>
      </c>
      <c r="Q70" t="s">
        <v>5</v>
      </c>
      <c r="R70" t="s">
        <v>5</v>
      </c>
    </row>
    <row r="71" spans="1:18">
      <c r="A71" t="s">
        <v>5</v>
      </c>
      <c r="B71" t="s">
        <v>5</v>
      </c>
      <c r="C71" t="s">
        <v>2449</v>
      </c>
      <c r="D71" t="s">
        <v>5</v>
      </c>
      <c r="E71" t="s">
        <v>2450</v>
      </c>
      <c r="F71" t="s">
        <v>2369</v>
      </c>
      <c r="G71" t="s">
        <v>2370</v>
      </c>
      <c r="H71" t="s">
        <v>2371</v>
      </c>
      <c r="I71" t="s">
        <v>5</v>
      </c>
      <c r="J71" t="s">
        <v>5</v>
      </c>
      <c r="K71" t="s">
        <v>2372</v>
      </c>
      <c r="L71" t="s">
        <v>5</v>
      </c>
      <c r="M71" t="s">
        <v>5</v>
      </c>
      <c r="N71" t="s">
        <v>5</v>
      </c>
      <c r="O71" t="s">
        <v>2240</v>
      </c>
      <c r="P71" t="s">
        <v>5</v>
      </c>
      <c r="Q71" t="s">
        <v>5</v>
      </c>
      <c r="R71" t="s">
        <v>5</v>
      </c>
    </row>
    <row r="72" spans="1:18">
      <c r="A72" t="s">
        <v>5</v>
      </c>
      <c r="B72" t="s">
        <v>5</v>
      </c>
      <c r="C72" t="s">
        <v>2451</v>
      </c>
      <c r="D72" t="s">
        <v>5</v>
      </c>
      <c r="E72" t="s">
        <v>2452</v>
      </c>
      <c r="F72" t="s">
        <v>2369</v>
      </c>
      <c r="G72" t="s">
        <v>2370</v>
      </c>
      <c r="H72" t="s">
        <v>2371</v>
      </c>
      <c r="I72" t="s">
        <v>5</v>
      </c>
      <c r="J72" t="s">
        <v>5</v>
      </c>
      <c r="K72" t="s">
        <v>2372</v>
      </c>
      <c r="L72" t="s">
        <v>5</v>
      </c>
      <c r="M72" t="s">
        <v>5</v>
      </c>
      <c r="N72" t="s">
        <v>5</v>
      </c>
      <c r="O72" t="s">
        <v>2240</v>
      </c>
      <c r="P72" t="s">
        <v>5</v>
      </c>
      <c r="Q72" t="s">
        <v>5</v>
      </c>
      <c r="R72" t="s">
        <v>5</v>
      </c>
    </row>
    <row r="73" spans="1:18">
      <c r="A73" t="s">
        <v>5</v>
      </c>
      <c r="B73" t="s">
        <v>5</v>
      </c>
      <c r="C73" t="s">
        <v>2453</v>
      </c>
      <c r="D73" t="s">
        <v>5</v>
      </c>
      <c r="E73" t="s">
        <v>2454</v>
      </c>
      <c r="F73" t="s">
        <v>2369</v>
      </c>
      <c r="G73" t="s">
        <v>2370</v>
      </c>
      <c r="H73" t="s">
        <v>2371</v>
      </c>
      <c r="I73" t="s">
        <v>5</v>
      </c>
      <c r="J73" t="s">
        <v>5</v>
      </c>
      <c r="K73" t="s">
        <v>2372</v>
      </c>
      <c r="L73" t="s">
        <v>5</v>
      </c>
      <c r="M73" t="s">
        <v>5</v>
      </c>
      <c r="N73" t="s">
        <v>5</v>
      </c>
      <c r="O73" t="s">
        <v>2240</v>
      </c>
      <c r="P73" t="s">
        <v>5</v>
      </c>
      <c r="Q73" t="s">
        <v>5</v>
      </c>
      <c r="R73" t="s">
        <v>5</v>
      </c>
    </row>
    <row r="74" spans="1:18">
      <c r="A74" t="s">
        <v>5</v>
      </c>
      <c r="B74" t="s">
        <v>5</v>
      </c>
      <c r="C74" t="s">
        <v>2455</v>
      </c>
      <c r="D74" t="s">
        <v>5</v>
      </c>
      <c r="E74" t="s">
        <v>2456</v>
      </c>
      <c r="F74" t="s">
        <v>2369</v>
      </c>
      <c r="G74" t="s">
        <v>2370</v>
      </c>
      <c r="H74" t="s">
        <v>2371</v>
      </c>
      <c r="I74" t="s">
        <v>5</v>
      </c>
      <c r="J74" t="s">
        <v>5</v>
      </c>
      <c r="K74" t="s">
        <v>2372</v>
      </c>
      <c r="L74" t="s">
        <v>5</v>
      </c>
      <c r="M74" t="s">
        <v>5</v>
      </c>
      <c r="N74" t="s">
        <v>5</v>
      </c>
      <c r="O74" t="s">
        <v>2240</v>
      </c>
      <c r="P74" t="s">
        <v>5</v>
      </c>
      <c r="Q74" t="s">
        <v>5</v>
      </c>
      <c r="R74" t="s">
        <v>5</v>
      </c>
    </row>
    <row r="75" spans="1:18">
      <c r="A75" t="s">
        <v>5</v>
      </c>
      <c r="B75" t="s">
        <v>5</v>
      </c>
      <c r="C75" t="s">
        <v>2457</v>
      </c>
      <c r="D75" t="s">
        <v>5</v>
      </c>
      <c r="E75" t="s">
        <v>2458</v>
      </c>
      <c r="F75" t="s">
        <v>2369</v>
      </c>
      <c r="G75" t="s">
        <v>2370</v>
      </c>
      <c r="H75" t="s">
        <v>2371</v>
      </c>
      <c r="I75" t="s">
        <v>5</v>
      </c>
      <c r="J75" t="s">
        <v>5</v>
      </c>
      <c r="K75" t="s">
        <v>2372</v>
      </c>
      <c r="L75" t="s">
        <v>5</v>
      </c>
      <c r="M75" t="s">
        <v>5</v>
      </c>
      <c r="N75" t="s">
        <v>5</v>
      </c>
      <c r="O75" t="s">
        <v>2240</v>
      </c>
      <c r="P75" t="s">
        <v>5</v>
      </c>
      <c r="Q75" t="s">
        <v>5</v>
      </c>
      <c r="R75" t="s">
        <v>5</v>
      </c>
    </row>
    <row r="76" spans="1:18">
      <c r="A76" t="s">
        <v>5</v>
      </c>
      <c r="B76" t="s">
        <v>5</v>
      </c>
      <c r="C76" t="s">
        <v>2459</v>
      </c>
      <c r="D76" t="s">
        <v>5</v>
      </c>
      <c r="E76" t="s">
        <v>2460</v>
      </c>
      <c r="F76" t="s">
        <v>2369</v>
      </c>
      <c r="G76" t="s">
        <v>2370</v>
      </c>
      <c r="H76" t="s">
        <v>2371</v>
      </c>
      <c r="I76" t="s">
        <v>5</v>
      </c>
      <c r="J76" t="s">
        <v>5</v>
      </c>
      <c r="K76" t="s">
        <v>2372</v>
      </c>
      <c r="L76" t="s">
        <v>5</v>
      </c>
      <c r="M76" t="s">
        <v>5</v>
      </c>
      <c r="N76" t="s">
        <v>5</v>
      </c>
      <c r="O76" t="s">
        <v>2240</v>
      </c>
      <c r="P76" t="s">
        <v>5</v>
      </c>
      <c r="Q76" t="s">
        <v>5</v>
      </c>
      <c r="R76" t="s">
        <v>5</v>
      </c>
    </row>
    <row r="77" spans="1:18">
      <c r="A77" t="s">
        <v>5</v>
      </c>
      <c r="B77" t="s">
        <v>5</v>
      </c>
      <c r="C77" t="s">
        <v>2461</v>
      </c>
      <c r="D77" t="s">
        <v>5</v>
      </c>
      <c r="E77" t="s">
        <v>2462</v>
      </c>
      <c r="F77" t="s">
        <v>2369</v>
      </c>
      <c r="G77" t="s">
        <v>2370</v>
      </c>
      <c r="H77" t="s">
        <v>2371</v>
      </c>
      <c r="I77" t="s">
        <v>5</v>
      </c>
      <c r="J77" t="s">
        <v>5</v>
      </c>
      <c r="K77" t="s">
        <v>2372</v>
      </c>
      <c r="L77" t="s">
        <v>5</v>
      </c>
      <c r="M77" t="s">
        <v>5</v>
      </c>
      <c r="N77" t="s">
        <v>5</v>
      </c>
      <c r="O77" t="s">
        <v>2240</v>
      </c>
      <c r="P77" t="s">
        <v>5</v>
      </c>
      <c r="Q77" t="s">
        <v>5</v>
      </c>
      <c r="R77" t="s">
        <v>5</v>
      </c>
    </row>
    <row r="78" spans="1:18">
      <c r="A78" t="s">
        <v>5</v>
      </c>
      <c r="B78" t="s">
        <v>5</v>
      </c>
      <c r="C78" t="s">
        <v>2463</v>
      </c>
      <c r="D78" t="s">
        <v>5</v>
      </c>
      <c r="E78" t="s">
        <v>2464</v>
      </c>
      <c r="F78" t="s">
        <v>2383</v>
      </c>
      <c r="G78" t="s">
        <v>2384</v>
      </c>
      <c r="H78" t="s">
        <v>2385</v>
      </c>
      <c r="I78" t="s">
        <v>5</v>
      </c>
      <c r="J78" t="s">
        <v>5</v>
      </c>
      <c r="K78" t="s">
        <v>2386</v>
      </c>
      <c r="L78" t="s">
        <v>5</v>
      </c>
      <c r="M78" t="s">
        <v>5</v>
      </c>
      <c r="N78" t="s">
        <v>5</v>
      </c>
      <c r="O78" t="s">
        <v>2240</v>
      </c>
      <c r="P78" t="s">
        <v>5</v>
      </c>
      <c r="Q78" t="s">
        <v>5</v>
      </c>
      <c r="R78" t="s">
        <v>5</v>
      </c>
    </row>
    <row r="79" spans="1:18">
      <c r="A79" t="s">
        <v>5</v>
      </c>
      <c r="B79" t="s">
        <v>5</v>
      </c>
      <c r="C79" t="s">
        <v>2465</v>
      </c>
      <c r="D79" t="s">
        <v>5</v>
      </c>
      <c r="E79" t="s">
        <v>2466</v>
      </c>
      <c r="F79" t="s">
        <v>2383</v>
      </c>
      <c r="G79" t="s">
        <v>2384</v>
      </c>
      <c r="H79" t="s">
        <v>2385</v>
      </c>
      <c r="I79" t="s">
        <v>5</v>
      </c>
      <c r="J79" t="s">
        <v>5</v>
      </c>
      <c r="K79" t="s">
        <v>2386</v>
      </c>
      <c r="L79" t="s">
        <v>5</v>
      </c>
      <c r="M79" t="s">
        <v>5</v>
      </c>
      <c r="N79" t="s">
        <v>5</v>
      </c>
      <c r="O79" t="s">
        <v>2240</v>
      </c>
      <c r="P79" t="s">
        <v>5</v>
      </c>
      <c r="Q79" t="s">
        <v>5</v>
      </c>
      <c r="R79" t="s">
        <v>5</v>
      </c>
    </row>
    <row r="80" spans="1:18">
      <c r="A80" t="s">
        <v>5</v>
      </c>
      <c r="B80" t="s">
        <v>5</v>
      </c>
      <c r="C80" t="s">
        <v>2467</v>
      </c>
      <c r="D80" t="s">
        <v>5</v>
      </c>
      <c r="E80" t="s">
        <v>2468</v>
      </c>
      <c r="F80" t="s">
        <v>2383</v>
      </c>
      <c r="G80" t="s">
        <v>2384</v>
      </c>
      <c r="H80" t="s">
        <v>2385</v>
      </c>
      <c r="I80" t="s">
        <v>5</v>
      </c>
      <c r="J80" t="s">
        <v>5</v>
      </c>
      <c r="K80" t="s">
        <v>2386</v>
      </c>
      <c r="L80" t="s">
        <v>5</v>
      </c>
      <c r="M80" t="s">
        <v>5</v>
      </c>
      <c r="N80" t="s">
        <v>5</v>
      </c>
      <c r="O80" t="s">
        <v>2240</v>
      </c>
      <c r="P80" t="s">
        <v>5</v>
      </c>
      <c r="Q80" t="s">
        <v>5</v>
      </c>
      <c r="R80" t="s">
        <v>5</v>
      </c>
    </row>
    <row r="81" spans="1:18">
      <c r="A81" t="s">
        <v>5</v>
      </c>
      <c r="B81" t="s">
        <v>5</v>
      </c>
      <c r="C81" t="s">
        <v>2469</v>
      </c>
      <c r="D81" t="s">
        <v>5</v>
      </c>
      <c r="E81" t="s">
        <v>2470</v>
      </c>
      <c r="F81" t="s">
        <v>2383</v>
      </c>
      <c r="G81" t="s">
        <v>2384</v>
      </c>
      <c r="H81" t="s">
        <v>2385</v>
      </c>
      <c r="I81" t="s">
        <v>5</v>
      </c>
      <c r="J81" t="s">
        <v>5</v>
      </c>
      <c r="K81" t="s">
        <v>2386</v>
      </c>
      <c r="L81" t="s">
        <v>5</v>
      </c>
      <c r="M81" t="s">
        <v>5</v>
      </c>
      <c r="N81" t="s">
        <v>5</v>
      </c>
      <c r="O81" t="s">
        <v>2240</v>
      </c>
      <c r="P81" t="s">
        <v>5</v>
      </c>
      <c r="Q81" t="s">
        <v>5</v>
      </c>
      <c r="R81" t="s">
        <v>5</v>
      </c>
    </row>
    <row r="82" spans="1:18">
      <c r="A82" t="s">
        <v>5</v>
      </c>
      <c r="B82" t="s">
        <v>5</v>
      </c>
      <c r="C82" t="s">
        <v>2471</v>
      </c>
      <c r="D82" t="s">
        <v>5</v>
      </c>
      <c r="E82" t="s">
        <v>2472</v>
      </c>
      <c r="F82" t="s">
        <v>2383</v>
      </c>
      <c r="G82" t="s">
        <v>2384</v>
      </c>
      <c r="H82" t="s">
        <v>2385</v>
      </c>
      <c r="I82" t="s">
        <v>5</v>
      </c>
      <c r="J82" t="s">
        <v>5</v>
      </c>
      <c r="K82" t="s">
        <v>2386</v>
      </c>
      <c r="L82" t="s">
        <v>5</v>
      </c>
      <c r="M82" t="s">
        <v>5</v>
      </c>
      <c r="N82" t="s">
        <v>5</v>
      </c>
      <c r="O82" t="s">
        <v>2240</v>
      </c>
      <c r="P82" t="s">
        <v>5</v>
      </c>
      <c r="Q82" t="s">
        <v>5</v>
      </c>
      <c r="R82" t="s">
        <v>5</v>
      </c>
    </row>
    <row r="83" spans="1:18">
      <c r="A83" t="s">
        <v>5</v>
      </c>
      <c r="B83" t="s">
        <v>5</v>
      </c>
      <c r="C83" t="s">
        <v>2473</v>
      </c>
      <c r="D83" t="s">
        <v>5</v>
      </c>
      <c r="E83" t="s">
        <v>2474</v>
      </c>
      <c r="F83" t="s">
        <v>2383</v>
      </c>
      <c r="G83" t="s">
        <v>2384</v>
      </c>
      <c r="H83" t="s">
        <v>2385</v>
      </c>
      <c r="I83" t="s">
        <v>5</v>
      </c>
      <c r="J83" t="s">
        <v>5</v>
      </c>
      <c r="K83" t="s">
        <v>2386</v>
      </c>
      <c r="L83" t="s">
        <v>5</v>
      </c>
      <c r="M83" t="s">
        <v>5</v>
      </c>
      <c r="N83" t="s">
        <v>5</v>
      </c>
      <c r="O83" t="s">
        <v>2240</v>
      </c>
      <c r="P83" t="s">
        <v>5</v>
      </c>
      <c r="Q83" t="s">
        <v>5</v>
      </c>
      <c r="R83" t="s">
        <v>5</v>
      </c>
    </row>
    <row r="84" spans="1:18">
      <c r="A84" t="s">
        <v>5</v>
      </c>
      <c r="B84" t="s">
        <v>5</v>
      </c>
      <c r="C84" t="s">
        <v>2475</v>
      </c>
      <c r="D84" t="s">
        <v>5</v>
      </c>
      <c r="E84" t="s">
        <v>2476</v>
      </c>
      <c r="F84" t="s">
        <v>2377</v>
      </c>
      <c r="G84" t="s">
        <v>2378</v>
      </c>
      <c r="H84" t="s">
        <v>2379</v>
      </c>
      <c r="I84" t="s">
        <v>5</v>
      </c>
      <c r="J84" t="s">
        <v>5</v>
      </c>
      <c r="K84" t="s">
        <v>2380</v>
      </c>
      <c r="L84" t="s">
        <v>5</v>
      </c>
      <c r="M84" t="s">
        <v>5</v>
      </c>
      <c r="N84" t="s">
        <v>5</v>
      </c>
      <c r="O84" t="s">
        <v>2240</v>
      </c>
      <c r="P84" t="s">
        <v>5</v>
      </c>
      <c r="Q84" t="s">
        <v>5</v>
      </c>
      <c r="R84" t="s">
        <v>5</v>
      </c>
    </row>
    <row r="85" spans="1:18">
      <c r="A85" t="s">
        <v>5</v>
      </c>
      <c r="B85" t="s">
        <v>5</v>
      </c>
      <c r="C85" t="s">
        <v>2477</v>
      </c>
      <c r="D85" t="s">
        <v>5</v>
      </c>
      <c r="E85" t="s">
        <v>2478</v>
      </c>
      <c r="F85" t="s">
        <v>2377</v>
      </c>
      <c r="G85" t="s">
        <v>2378</v>
      </c>
      <c r="H85" t="s">
        <v>2379</v>
      </c>
      <c r="I85" t="s">
        <v>5</v>
      </c>
      <c r="J85" t="s">
        <v>5</v>
      </c>
      <c r="K85" t="s">
        <v>2380</v>
      </c>
      <c r="L85" t="s">
        <v>5</v>
      </c>
      <c r="M85" t="s">
        <v>5</v>
      </c>
      <c r="N85" t="s">
        <v>5</v>
      </c>
      <c r="O85" t="s">
        <v>2240</v>
      </c>
      <c r="P85" t="s">
        <v>5</v>
      </c>
      <c r="Q85" t="s">
        <v>5</v>
      </c>
      <c r="R85" t="s">
        <v>5</v>
      </c>
    </row>
    <row r="86" spans="1:18">
      <c r="A86" t="s">
        <v>5</v>
      </c>
      <c r="B86" t="s">
        <v>5</v>
      </c>
      <c r="C86" t="s">
        <v>2479</v>
      </c>
      <c r="D86" t="s">
        <v>5</v>
      </c>
      <c r="E86" t="s">
        <v>2480</v>
      </c>
      <c r="F86" t="s">
        <v>2377</v>
      </c>
      <c r="G86" t="s">
        <v>2378</v>
      </c>
      <c r="H86" t="s">
        <v>2379</v>
      </c>
      <c r="I86" t="s">
        <v>5</v>
      </c>
      <c r="J86" t="s">
        <v>5</v>
      </c>
      <c r="K86" t="s">
        <v>2380</v>
      </c>
      <c r="L86" t="s">
        <v>5</v>
      </c>
      <c r="M86" t="s">
        <v>5</v>
      </c>
      <c r="N86" t="s">
        <v>5</v>
      </c>
      <c r="O86" t="s">
        <v>2240</v>
      </c>
      <c r="P86" t="s">
        <v>5</v>
      </c>
      <c r="Q86" t="s">
        <v>5</v>
      </c>
      <c r="R86" t="s">
        <v>5</v>
      </c>
    </row>
    <row r="87" spans="1:18">
      <c r="A87" t="s">
        <v>5</v>
      </c>
      <c r="B87" t="s">
        <v>5</v>
      </c>
      <c r="C87" t="s">
        <v>2481</v>
      </c>
      <c r="D87" t="s">
        <v>5</v>
      </c>
      <c r="E87" t="s">
        <v>2482</v>
      </c>
      <c r="F87" t="s">
        <v>2377</v>
      </c>
      <c r="G87" t="s">
        <v>2378</v>
      </c>
      <c r="H87" t="s">
        <v>2379</v>
      </c>
      <c r="I87" t="s">
        <v>5</v>
      </c>
      <c r="J87" t="s">
        <v>5</v>
      </c>
      <c r="K87" t="s">
        <v>2380</v>
      </c>
      <c r="L87" t="s">
        <v>5</v>
      </c>
      <c r="M87" t="s">
        <v>5</v>
      </c>
      <c r="N87" t="s">
        <v>5</v>
      </c>
      <c r="O87" t="s">
        <v>2240</v>
      </c>
      <c r="P87" t="s">
        <v>5</v>
      </c>
      <c r="Q87" t="s">
        <v>5</v>
      </c>
      <c r="R87" t="s">
        <v>5</v>
      </c>
    </row>
    <row r="88" spans="1:18">
      <c r="A88" t="s">
        <v>5</v>
      </c>
      <c r="B88" t="s">
        <v>5</v>
      </c>
      <c r="C88" t="s">
        <v>2483</v>
      </c>
      <c r="D88" t="s">
        <v>5</v>
      </c>
      <c r="E88" t="s">
        <v>2484</v>
      </c>
      <c r="F88" t="s">
        <v>2377</v>
      </c>
      <c r="G88" t="s">
        <v>2378</v>
      </c>
      <c r="H88" t="s">
        <v>2379</v>
      </c>
      <c r="I88" t="s">
        <v>5</v>
      </c>
      <c r="J88" t="s">
        <v>5</v>
      </c>
      <c r="K88" t="s">
        <v>2380</v>
      </c>
      <c r="L88" t="s">
        <v>5</v>
      </c>
      <c r="M88" t="s">
        <v>5</v>
      </c>
      <c r="N88" t="s">
        <v>5</v>
      </c>
      <c r="O88" t="s">
        <v>2240</v>
      </c>
      <c r="P88" t="s">
        <v>5</v>
      </c>
      <c r="Q88" t="s">
        <v>5</v>
      </c>
      <c r="R88" t="s">
        <v>5</v>
      </c>
    </row>
    <row r="89" spans="1:18">
      <c r="A89" t="s">
        <v>5</v>
      </c>
      <c r="B89" t="s">
        <v>5</v>
      </c>
      <c r="C89" t="s">
        <v>2485</v>
      </c>
      <c r="D89" t="s">
        <v>5</v>
      </c>
      <c r="E89" t="s">
        <v>2486</v>
      </c>
      <c r="F89" t="s">
        <v>2377</v>
      </c>
      <c r="G89" t="s">
        <v>2378</v>
      </c>
      <c r="H89" t="s">
        <v>2379</v>
      </c>
      <c r="I89" t="s">
        <v>5</v>
      </c>
      <c r="J89" t="s">
        <v>5</v>
      </c>
      <c r="K89" t="s">
        <v>2380</v>
      </c>
      <c r="L89" t="s">
        <v>5</v>
      </c>
      <c r="M89" t="s">
        <v>5</v>
      </c>
      <c r="N89" t="s">
        <v>5</v>
      </c>
      <c r="O89" t="s">
        <v>2240</v>
      </c>
      <c r="P89" t="s">
        <v>5</v>
      </c>
      <c r="Q89" t="s">
        <v>5</v>
      </c>
      <c r="R89" t="s">
        <v>5</v>
      </c>
    </row>
    <row r="90" spans="1:18">
      <c r="A90" t="s">
        <v>5</v>
      </c>
      <c r="B90" t="s">
        <v>5</v>
      </c>
      <c r="C90" t="s">
        <v>2487</v>
      </c>
      <c r="D90" t="s">
        <v>5</v>
      </c>
      <c r="E90" t="s">
        <v>2488</v>
      </c>
      <c r="F90" t="s">
        <v>2377</v>
      </c>
      <c r="G90" t="s">
        <v>2378</v>
      </c>
      <c r="H90" t="s">
        <v>2379</v>
      </c>
      <c r="I90" t="s">
        <v>5</v>
      </c>
      <c r="J90" t="s">
        <v>5</v>
      </c>
      <c r="K90" t="s">
        <v>2380</v>
      </c>
      <c r="L90" t="s">
        <v>5</v>
      </c>
      <c r="M90" t="s">
        <v>5</v>
      </c>
      <c r="N90" t="s">
        <v>5</v>
      </c>
      <c r="O90" t="s">
        <v>2240</v>
      </c>
      <c r="P90" t="s">
        <v>5</v>
      </c>
      <c r="Q90" t="s">
        <v>5</v>
      </c>
      <c r="R90" t="s">
        <v>5</v>
      </c>
    </row>
    <row r="91" spans="1:18">
      <c r="A91" t="s">
        <v>5</v>
      </c>
      <c r="B91" t="s">
        <v>5</v>
      </c>
      <c r="C91" t="s">
        <v>2489</v>
      </c>
      <c r="D91" t="s">
        <v>5</v>
      </c>
      <c r="E91" t="s">
        <v>2490</v>
      </c>
      <c r="F91" t="s">
        <v>2377</v>
      </c>
      <c r="G91" t="s">
        <v>2378</v>
      </c>
      <c r="H91" t="s">
        <v>2379</v>
      </c>
      <c r="I91" t="s">
        <v>5</v>
      </c>
      <c r="J91" t="s">
        <v>5</v>
      </c>
      <c r="K91" t="s">
        <v>2380</v>
      </c>
      <c r="L91" t="s">
        <v>5</v>
      </c>
      <c r="M91" t="s">
        <v>5</v>
      </c>
      <c r="N91" t="s">
        <v>5</v>
      </c>
      <c r="O91" t="s">
        <v>2240</v>
      </c>
      <c r="P91" t="s">
        <v>5</v>
      </c>
      <c r="Q91" t="s">
        <v>5</v>
      </c>
      <c r="R91" t="s">
        <v>5</v>
      </c>
    </row>
    <row r="92" spans="1:18">
      <c r="A92" t="s">
        <v>5</v>
      </c>
      <c r="B92" t="s">
        <v>5</v>
      </c>
      <c r="C92" t="s">
        <v>2491</v>
      </c>
      <c r="D92" t="s">
        <v>5</v>
      </c>
      <c r="E92" t="s">
        <v>2492</v>
      </c>
      <c r="F92" t="s">
        <v>2377</v>
      </c>
      <c r="G92" t="s">
        <v>2378</v>
      </c>
      <c r="H92" t="s">
        <v>2379</v>
      </c>
      <c r="I92" t="s">
        <v>5</v>
      </c>
      <c r="J92" t="s">
        <v>5</v>
      </c>
      <c r="K92" t="s">
        <v>2380</v>
      </c>
      <c r="L92" t="s">
        <v>5</v>
      </c>
      <c r="M92" t="s">
        <v>5</v>
      </c>
      <c r="N92" t="s">
        <v>5</v>
      </c>
      <c r="O92" t="s">
        <v>2240</v>
      </c>
      <c r="P92" t="s">
        <v>5</v>
      </c>
      <c r="Q92" t="s">
        <v>5</v>
      </c>
      <c r="R92" t="s">
        <v>5</v>
      </c>
    </row>
    <row r="93" spans="1:18">
      <c r="A93" t="s">
        <v>5</v>
      </c>
      <c r="B93" t="s">
        <v>5</v>
      </c>
      <c r="C93" t="s">
        <v>2493</v>
      </c>
      <c r="D93" t="s">
        <v>5</v>
      </c>
      <c r="E93" t="s">
        <v>2494</v>
      </c>
      <c r="F93" t="s">
        <v>2377</v>
      </c>
      <c r="G93" t="s">
        <v>2378</v>
      </c>
      <c r="H93" t="s">
        <v>2379</v>
      </c>
      <c r="I93" t="s">
        <v>5</v>
      </c>
      <c r="J93" t="s">
        <v>5</v>
      </c>
      <c r="K93" t="s">
        <v>2380</v>
      </c>
      <c r="L93" t="s">
        <v>5</v>
      </c>
      <c r="M93" t="s">
        <v>5</v>
      </c>
      <c r="N93" t="s">
        <v>5</v>
      </c>
      <c r="O93" t="s">
        <v>2240</v>
      </c>
      <c r="P93" t="s">
        <v>5</v>
      </c>
      <c r="Q93" t="s">
        <v>5</v>
      </c>
      <c r="R93" t="s">
        <v>5</v>
      </c>
    </row>
    <row r="94" spans="1:18">
      <c r="A94" t="s">
        <v>5</v>
      </c>
      <c r="B94" t="s">
        <v>5</v>
      </c>
      <c r="C94" t="s">
        <v>2495</v>
      </c>
      <c r="D94" t="s">
        <v>5</v>
      </c>
      <c r="E94" t="s">
        <v>2496</v>
      </c>
      <c r="F94" t="s">
        <v>2377</v>
      </c>
      <c r="G94" t="s">
        <v>2378</v>
      </c>
      <c r="H94" t="s">
        <v>2379</v>
      </c>
      <c r="I94" t="s">
        <v>5</v>
      </c>
      <c r="J94" t="s">
        <v>5</v>
      </c>
      <c r="K94" t="s">
        <v>2380</v>
      </c>
      <c r="L94" t="s">
        <v>5</v>
      </c>
      <c r="M94" t="s">
        <v>5</v>
      </c>
      <c r="N94" t="s">
        <v>5</v>
      </c>
      <c r="O94" t="s">
        <v>2240</v>
      </c>
      <c r="P94" t="s">
        <v>5</v>
      </c>
      <c r="Q94" t="s">
        <v>5</v>
      </c>
      <c r="R94" t="s">
        <v>5</v>
      </c>
    </row>
    <row r="95" spans="1:18">
      <c r="A95" t="s">
        <v>5</v>
      </c>
      <c r="B95" t="s">
        <v>5</v>
      </c>
      <c r="C95" t="s">
        <v>2497</v>
      </c>
      <c r="D95" t="s">
        <v>5</v>
      </c>
      <c r="E95" t="s">
        <v>2498</v>
      </c>
      <c r="F95" t="s">
        <v>2377</v>
      </c>
      <c r="G95" t="s">
        <v>2378</v>
      </c>
      <c r="H95" t="s">
        <v>2379</v>
      </c>
      <c r="I95" t="s">
        <v>5</v>
      </c>
      <c r="J95" t="s">
        <v>5</v>
      </c>
      <c r="K95" t="s">
        <v>2380</v>
      </c>
      <c r="L95" t="s">
        <v>5</v>
      </c>
      <c r="M95" t="s">
        <v>5</v>
      </c>
      <c r="N95" t="s">
        <v>5</v>
      </c>
      <c r="O95" t="s">
        <v>2240</v>
      </c>
      <c r="P95" t="s">
        <v>5</v>
      </c>
      <c r="Q95" t="s">
        <v>5</v>
      </c>
      <c r="R95" t="s">
        <v>5</v>
      </c>
    </row>
    <row r="96" spans="1:18">
      <c r="A96" t="s">
        <v>5</v>
      </c>
      <c r="B96" t="s">
        <v>5</v>
      </c>
      <c r="C96" t="s">
        <v>2499</v>
      </c>
      <c r="D96" t="s">
        <v>5</v>
      </c>
      <c r="E96" t="s">
        <v>2500</v>
      </c>
      <c r="F96" t="s">
        <v>2377</v>
      </c>
      <c r="G96" t="s">
        <v>2378</v>
      </c>
      <c r="H96" t="s">
        <v>2379</v>
      </c>
      <c r="I96" t="s">
        <v>5</v>
      </c>
      <c r="J96" t="s">
        <v>5</v>
      </c>
      <c r="K96" t="s">
        <v>2380</v>
      </c>
      <c r="L96" t="s">
        <v>5</v>
      </c>
      <c r="M96" t="s">
        <v>5</v>
      </c>
      <c r="N96" t="s">
        <v>5</v>
      </c>
      <c r="O96" t="s">
        <v>2240</v>
      </c>
      <c r="P96" t="s">
        <v>5</v>
      </c>
      <c r="Q96" t="s">
        <v>5</v>
      </c>
      <c r="R96" t="s">
        <v>5</v>
      </c>
    </row>
    <row r="97" spans="1:18">
      <c r="A97" t="s">
        <v>5</v>
      </c>
      <c r="B97" t="s">
        <v>5</v>
      </c>
      <c r="C97" t="s">
        <v>2501</v>
      </c>
      <c r="D97" t="s">
        <v>5</v>
      </c>
      <c r="E97" t="s">
        <v>2502</v>
      </c>
      <c r="F97" t="s">
        <v>2377</v>
      </c>
      <c r="G97" t="s">
        <v>2378</v>
      </c>
      <c r="H97" t="s">
        <v>2379</v>
      </c>
      <c r="I97" t="s">
        <v>5</v>
      </c>
      <c r="J97" t="s">
        <v>5</v>
      </c>
      <c r="K97" t="s">
        <v>2380</v>
      </c>
      <c r="L97" t="s">
        <v>5</v>
      </c>
      <c r="M97" t="s">
        <v>5</v>
      </c>
      <c r="N97" t="s">
        <v>5</v>
      </c>
      <c r="O97" t="s">
        <v>2240</v>
      </c>
      <c r="P97" t="s">
        <v>5</v>
      </c>
      <c r="Q97" t="s">
        <v>5</v>
      </c>
      <c r="R97" t="s">
        <v>5</v>
      </c>
    </row>
    <row r="98" spans="1:18">
      <c r="A98" t="s">
        <v>5</v>
      </c>
      <c r="B98" t="s">
        <v>5</v>
      </c>
      <c r="C98" t="s">
        <v>2503</v>
      </c>
      <c r="D98" t="s">
        <v>5</v>
      </c>
      <c r="E98" t="s">
        <v>2504</v>
      </c>
      <c r="F98" t="s">
        <v>2377</v>
      </c>
      <c r="G98" t="s">
        <v>2378</v>
      </c>
      <c r="H98" t="s">
        <v>2379</v>
      </c>
      <c r="I98" t="s">
        <v>5</v>
      </c>
      <c r="J98" t="s">
        <v>5</v>
      </c>
      <c r="K98" t="s">
        <v>2380</v>
      </c>
      <c r="L98" t="s">
        <v>5</v>
      </c>
      <c r="M98" t="s">
        <v>5</v>
      </c>
      <c r="N98" t="s">
        <v>5</v>
      </c>
      <c r="O98" t="s">
        <v>2240</v>
      </c>
      <c r="P98" t="s">
        <v>5</v>
      </c>
      <c r="Q98" t="s">
        <v>5</v>
      </c>
      <c r="R98" t="s">
        <v>5</v>
      </c>
    </row>
    <row r="99" spans="1:18">
      <c r="A99" t="s">
        <v>5</v>
      </c>
      <c r="B99" t="s">
        <v>5</v>
      </c>
      <c r="C99" t="s">
        <v>2505</v>
      </c>
      <c r="D99" t="s">
        <v>5</v>
      </c>
      <c r="E99" t="s">
        <v>2506</v>
      </c>
      <c r="F99" t="s">
        <v>2377</v>
      </c>
      <c r="G99" t="s">
        <v>2378</v>
      </c>
      <c r="H99" t="s">
        <v>2379</v>
      </c>
      <c r="I99" t="s">
        <v>5</v>
      </c>
      <c r="J99" t="s">
        <v>5</v>
      </c>
      <c r="K99" t="s">
        <v>2380</v>
      </c>
      <c r="L99" t="s">
        <v>5</v>
      </c>
      <c r="M99" t="s">
        <v>5</v>
      </c>
      <c r="N99" t="s">
        <v>5</v>
      </c>
      <c r="O99" t="s">
        <v>2240</v>
      </c>
      <c r="P99" t="s">
        <v>5</v>
      </c>
      <c r="Q99" t="s">
        <v>5</v>
      </c>
      <c r="R99" t="s">
        <v>5</v>
      </c>
    </row>
    <row r="100" spans="1:18">
      <c r="A100" t="s">
        <v>5</v>
      </c>
      <c r="B100" t="s">
        <v>5</v>
      </c>
      <c r="C100" t="s">
        <v>2507</v>
      </c>
      <c r="D100" t="s">
        <v>5</v>
      </c>
      <c r="E100" t="s">
        <v>2508</v>
      </c>
      <c r="F100" t="s">
        <v>2377</v>
      </c>
      <c r="G100" t="s">
        <v>2378</v>
      </c>
      <c r="H100" t="s">
        <v>2379</v>
      </c>
      <c r="I100" t="s">
        <v>5</v>
      </c>
      <c r="J100" t="s">
        <v>5</v>
      </c>
      <c r="K100" t="s">
        <v>2380</v>
      </c>
      <c r="L100" t="s">
        <v>5</v>
      </c>
      <c r="M100" t="s">
        <v>5</v>
      </c>
      <c r="N100" t="s">
        <v>5</v>
      </c>
      <c r="O100" t="s">
        <v>2240</v>
      </c>
      <c r="P100" t="s">
        <v>5</v>
      </c>
      <c r="Q100" t="s">
        <v>5</v>
      </c>
      <c r="R100" t="s">
        <v>5</v>
      </c>
    </row>
    <row r="101" spans="1:18">
      <c r="A101" t="s">
        <v>5</v>
      </c>
      <c r="B101" t="s">
        <v>5</v>
      </c>
      <c r="C101" t="s">
        <v>2509</v>
      </c>
      <c r="D101" t="s">
        <v>5</v>
      </c>
      <c r="E101" t="s">
        <v>2510</v>
      </c>
      <c r="F101" t="s">
        <v>2377</v>
      </c>
      <c r="G101" t="s">
        <v>2378</v>
      </c>
      <c r="H101" t="s">
        <v>2379</v>
      </c>
      <c r="I101" t="s">
        <v>5</v>
      </c>
      <c r="J101" t="s">
        <v>5</v>
      </c>
      <c r="K101" t="s">
        <v>2380</v>
      </c>
      <c r="L101" t="s">
        <v>5</v>
      </c>
      <c r="M101" t="s">
        <v>5</v>
      </c>
      <c r="N101" t="s">
        <v>5</v>
      </c>
      <c r="O101" t="s">
        <v>2240</v>
      </c>
      <c r="P101" t="s">
        <v>5</v>
      </c>
      <c r="Q101" t="s">
        <v>5</v>
      </c>
      <c r="R101" t="s">
        <v>5</v>
      </c>
    </row>
    <row r="102" spans="1:18">
      <c r="A102" t="s">
        <v>5</v>
      </c>
      <c r="B102" t="s">
        <v>5</v>
      </c>
      <c r="C102" t="s">
        <v>2511</v>
      </c>
      <c r="D102" t="s">
        <v>5</v>
      </c>
      <c r="E102" t="s">
        <v>2512</v>
      </c>
      <c r="F102" t="s">
        <v>2377</v>
      </c>
      <c r="G102" t="s">
        <v>2378</v>
      </c>
      <c r="H102" t="s">
        <v>2379</v>
      </c>
      <c r="I102" t="s">
        <v>5</v>
      </c>
      <c r="J102" t="s">
        <v>5</v>
      </c>
      <c r="K102" t="s">
        <v>2380</v>
      </c>
      <c r="L102" t="s">
        <v>5</v>
      </c>
      <c r="M102" t="s">
        <v>5</v>
      </c>
      <c r="N102" t="s">
        <v>5</v>
      </c>
      <c r="O102" t="s">
        <v>2240</v>
      </c>
      <c r="P102" t="s">
        <v>5</v>
      </c>
      <c r="Q102" t="s">
        <v>5</v>
      </c>
      <c r="R102" t="s">
        <v>5</v>
      </c>
    </row>
    <row r="103" spans="1:18">
      <c r="A103" t="s">
        <v>5</v>
      </c>
      <c r="B103" t="s">
        <v>5</v>
      </c>
      <c r="C103" t="s">
        <v>2513</v>
      </c>
      <c r="D103" t="s">
        <v>5</v>
      </c>
      <c r="E103" t="s">
        <v>2514</v>
      </c>
      <c r="F103" t="s">
        <v>2377</v>
      </c>
      <c r="G103" t="s">
        <v>2378</v>
      </c>
      <c r="H103" t="s">
        <v>2379</v>
      </c>
      <c r="I103" t="s">
        <v>5</v>
      </c>
      <c r="J103" t="s">
        <v>5</v>
      </c>
      <c r="K103" t="s">
        <v>2380</v>
      </c>
      <c r="L103" t="s">
        <v>5</v>
      </c>
      <c r="M103" t="s">
        <v>5</v>
      </c>
      <c r="N103" t="s">
        <v>5</v>
      </c>
      <c r="O103" t="s">
        <v>2240</v>
      </c>
      <c r="P103" t="s">
        <v>5</v>
      </c>
      <c r="Q103" t="s">
        <v>5</v>
      </c>
      <c r="R103" t="s">
        <v>5</v>
      </c>
    </row>
    <row r="104" spans="1:18">
      <c r="A104" t="s">
        <v>5</v>
      </c>
      <c r="B104" t="s">
        <v>5</v>
      </c>
      <c r="C104" t="s">
        <v>2515</v>
      </c>
      <c r="D104" t="s">
        <v>5</v>
      </c>
      <c r="E104" t="s">
        <v>2516</v>
      </c>
      <c r="F104" t="s">
        <v>2383</v>
      </c>
      <c r="G104" t="s">
        <v>2384</v>
      </c>
      <c r="H104" t="s">
        <v>2385</v>
      </c>
      <c r="I104" t="s">
        <v>5</v>
      </c>
      <c r="J104" t="s">
        <v>5</v>
      </c>
      <c r="K104" t="s">
        <v>2386</v>
      </c>
      <c r="L104" t="s">
        <v>5</v>
      </c>
      <c r="M104" t="s">
        <v>5</v>
      </c>
      <c r="N104" t="s">
        <v>5</v>
      </c>
      <c r="O104" t="s">
        <v>2240</v>
      </c>
      <c r="P104" t="s">
        <v>5</v>
      </c>
      <c r="Q104" t="s">
        <v>5</v>
      </c>
      <c r="R104" t="s">
        <v>5</v>
      </c>
    </row>
    <row r="105" spans="1:18">
      <c r="A105" t="s">
        <v>5</v>
      </c>
      <c r="B105" t="s">
        <v>5</v>
      </c>
      <c r="C105" t="s">
        <v>2517</v>
      </c>
      <c r="D105" t="s">
        <v>5</v>
      </c>
      <c r="E105" t="s">
        <v>2518</v>
      </c>
      <c r="F105" t="s">
        <v>2361</v>
      </c>
      <c r="G105" t="s">
        <v>2362</v>
      </c>
      <c r="H105" t="s">
        <v>2363</v>
      </c>
      <c r="I105" t="s">
        <v>5</v>
      </c>
      <c r="J105" t="s">
        <v>5</v>
      </c>
      <c r="K105" t="s">
        <v>2364</v>
      </c>
      <c r="L105" t="s">
        <v>5</v>
      </c>
      <c r="M105" t="s">
        <v>5</v>
      </c>
      <c r="N105" t="s">
        <v>5</v>
      </c>
      <c r="O105" t="s">
        <v>2240</v>
      </c>
      <c r="P105" t="s">
        <v>5</v>
      </c>
      <c r="Q105" t="s">
        <v>5</v>
      </c>
      <c r="R105" t="s">
        <v>5</v>
      </c>
    </row>
    <row r="106" spans="1:18">
      <c r="A106" t="s">
        <v>5</v>
      </c>
      <c r="B106" t="s">
        <v>5</v>
      </c>
      <c r="C106" t="s">
        <v>2519</v>
      </c>
      <c r="D106" t="s">
        <v>5</v>
      </c>
      <c r="E106" t="s">
        <v>2520</v>
      </c>
      <c r="F106" t="s">
        <v>2361</v>
      </c>
      <c r="G106" t="s">
        <v>2362</v>
      </c>
      <c r="H106" t="s">
        <v>2363</v>
      </c>
      <c r="I106" t="s">
        <v>5</v>
      </c>
      <c r="J106" t="s">
        <v>5</v>
      </c>
      <c r="K106" t="s">
        <v>2364</v>
      </c>
      <c r="L106" t="s">
        <v>5</v>
      </c>
      <c r="M106" t="s">
        <v>5</v>
      </c>
      <c r="N106" t="s">
        <v>5</v>
      </c>
      <c r="O106" t="s">
        <v>2240</v>
      </c>
      <c r="P106" t="s">
        <v>5</v>
      </c>
      <c r="Q106" t="s">
        <v>5</v>
      </c>
      <c r="R106" t="s">
        <v>5</v>
      </c>
    </row>
    <row r="107" spans="1:18">
      <c r="A107" t="s">
        <v>5</v>
      </c>
      <c r="B107" t="s">
        <v>5</v>
      </c>
      <c r="C107" t="s">
        <v>2521</v>
      </c>
      <c r="D107" t="s">
        <v>5</v>
      </c>
      <c r="E107" t="s">
        <v>2522</v>
      </c>
      <c r="F107" t="s">
        <v>2361</v>
      </c>
      <c r="G107" t="s">
        <v>2362</v>
      </c>
      <c r="H107" t="s">
        <v>2363</v>
      </c>
      <c r="I107" t="s">
        <v>5</v>
      </c>
      <c r="J107" t="s">
        <v>5</v>
      </c>
      <c r="K107" t="s">
        <v>2364</v>
      </c>
      <c r="L107" t="s">
        <v>5</v>
      </c>
      <c r="M107" t="s">
        <v>5</v>
      </c>
      <c r="N107" t="s">
        <v>5</v>
      </c>
      <c r="O107" t="s">
        <v>2240</v>
      </c>
      <c r="P107" t="s">
        <v>5</v>
      </c>
      <c r="Q107" t="s">
        <v>5</v>
      </c>
      <c r="R107" t="s">
        <v>5</v>
      </c>
    </row>
    <row r="108" spans="1:18">
      <c r="A108" t="s">
        <v>5</v>
      </c>
      <c r="B108" t="s">
        <v>5</v>
      </c>
      <c r="C108" t="s">
        <v>2523</v>
      </c>
      <c r="D108" t="s">
        <v>5</v>
      </c>
      <c r="E108" t="s">
        <v>2524</v>
      </c>
      <c r="F108" t="s">
        <v>2525</v>
      </c>
      <c r="G108" t="s">
        <v>2526</v>
      </c>
      <c r="H108" t="s">
        <v>2527</v>
      </c>
      <c r="I108" t="s">
        <v>5</v>
      </c>
      <c r="J108" t="s">
        <v>5</v>
      </c>
      <c r="K108" t="s">
        <v>2528</v>
      </c>
      <c r="L108" t="s">
        <v>5</v>
      </c>
      <c r="M108" t="s">
        <v>5</v>
      </c>
      <c r="N108" t="s">
        <v>5</v>
      </c>
      <c r="O108" t="s">
        <v>2240</v>
      </c>
      <c r="P108" t="s">
        <v>5</v>
      </c>
      <c r="Q108" t="s">
        <v>5</v>
      </c>
      <c r="R108" t="s">
        <v>5</v>
      </c>
    </row>
    <row r="109" spans="1:18">
      <c r="A109" t="s">
        <v>5</v>
      </c>
      <c r="B109" t="s">
        <v>5</v>
      </c>
      <c r="C109" t="s">
        <v>2529</v>
      </c>
      <c r="D109" t="s">
        <v>5</v>
      </c>
      <c r="E109" t="s">
        <v>2530</v>
      </c>
      <c r="F109" t="s">
        <v>2531</v>
      </c>
      <c r="G109" t="s">
        <v>2532</v>
      </c>
      <c r="H109" t="s">
        <v>2533</v>
      </c>
      <c r="I109" t="s">
        <v>5</v>
      </c>
      <c r="J109" t="s">
        <v>5</v>
      </c>
      <c r="K109" t="s">
        <v>2528</v>
      </c>
      <c r="L109" t="s">
        <v>5</v>
      </c>
      <c r="M109" t="s">
        <v>5</v>
      </c>
      <c r="N109" t="s">
        <v>5</v>
      </c>
      <c r="O109" t="s">
        <v>2240</v>
      </c>
      <c r="P109" t="s">
        <v>5</v>
      </c>
      <c r="Q109" t="s">
        <v>5</v>
      </c>
      <c r="R109" t="s">
        <v>5</v>
      </c>
    </row>
    <row r="110" spans="1:18">
      <c r="A110" t="s">
        <v>5</v>
      </c>
      <c r="B110" t="s">
        <v>5</v>
      </c>
      <c r="C110" t="s">
        <v>2534</v>
      </c>
      <c r="D110" t="s">
        <v>5</v>
      </c>
      <c r="E110" t="s">
        <v>2535</v>
      </c>
      <c r="F110" t="s">
        <v>2536</v>
      </c>
      <c r="G110" t="s">
        <v>2537</v>
      </c>
      <c r="H110" t="s">
        <v>2538</v>
      </c>
      <c r="I110" t="s">
        <v>5</v>
      </c>
      <c r="J110" t="s">
        <v>5</v>
      </c>
      <c r="K110" t="s">
        <v>2528</v>
      </c>
      <c r="L110" t="s">
        <v>5</v>
      </c>
      <c r="M110" t="s">
        <v>5</v>
      </c>
      <c r="N110" t="s">
        <v>5</v>
      </c>
      <c r="O110" t="s">
        <v>2240</v>
      </c>
      <c r="P110" t="s">
        <v>5</v>
      </c>
      <c r="Q110" t="s">
        <v>5</v>
      </c>
      <c r="R110" t="s">
        <v>5</v>
      </c>
    </row>
    <row r="111" spans="1:18">
      <c r="A111" t="s">
        <v>5</v>
      </c>
      <c r="B111" t="s">
        <v>5</v>
      </c>
      <c r="C111" t="s">
        <v>2539</v>
      </c>
      <c r="D111" t="s">
        <v>5</v>
      </c>
      <c r="E111" t="s">
        <v>2540</v>
      </c>
      <c r="F111" t="s">
        <v>2541</v>
      </c>
      <c r="G111" t="s">
        <v>2542</v>
      </c>
      <c r="H111" t="s">
        <v>2543</v>
      </c>
      <c r="I111" t="s">
        <v>5</v>
      </c>
      <c r="J111" t="s">
        <v>5</v>
      </c>
      <c r="K111" t="s">
        <v>2528</v>
      </c>
      <c r="L111" t="s">
        <v>5</v>
      </c>
      <c r="M111" t="s">
        <v>5</v>
      </c>
      <c r="N111" t="s">
        <v>5</v>
      </c>
      <c r="O111" t="s">
        <v>2240</v>
      </c>
      <c r="P111" t="s">
        <v>5</v>
      </c>
      <c r="Q111" t="s">
        <v>5</v>
      </c>
      <c r="R111" t="s">
        <v>5</v>
      </c>
    </row>
    <row r="112" spans="1:18">
      <c r="A112" t="s">
        <v>5</v>
      </c>
      <c r="B112" t="s">
        <v>5</v>
      </c>
      <c r="C112" t="s">
        <v>2544</v>
      </c>
      <c r="D112" t="s">
        <v>5</v>
      </c>
      <c r="E112" t="s">
        <v>2545</v>
      </c>
      <c r="F112" t="s">
        <v>2546</v>
      </c>
      <c r="G112" t="s">
        <v>2547</v>
      </c>
      <c r="H112" t="s">
        <v>2548</v>
      </c>
      <c r="I112" t="s">
        <v>5</v>
      </c>
      <c r="J112" t="s">
        <v>5</v>
      </c>
      <c r="K112" t="s">
        <v>2528</v>
      </c>
      <c r="L112" t="s">
        <v>5</v>
      </c>
      <c r="M112" t="s">
        <v>5</v>
      </c>
      <c r="N112" t="s">
        <v>5</v>
      </c>
      <c r="O112" t="s">
        <v>2240</v>
      </c>
      <c r="P112" t="s">
        <v>5</v>
      </c>
      <c r="Q112" t="s">
        <v>5</v>
      </c>
      <c r="R112" t="s">
        <v>5</v>
      </c>
    </row>
    <row r="113" spans="1:18">
      <c r="A113" t="s">
        <v>5</v>
      </c>
      <c r="B113" t="s">
        <v>5</v>
      </c>
      <c r="C113" t="s">
        <v>2549</v>
      </c>
      <c r="D113" t="s">
        <v>5</v>
      </c>
      <c r="E113" t="s">
        <v>2550</v>
      </c>
      <c r="F113" t="s">
        <v>2377</v>
      </c>
      <c r="G113" t="s">
        <v>2378</v>
      </c>
      <c r="H113" t="s">
        <v>2379</v>
      </c>
      <c r="I113" t="s">
        <v>5</v>
      </c>
      <c r="J113" t="s">
        <v>5</v>
      </c>
      <c r="K113" t="s">
        <v>2380</v>
      </c>
      <c r="L113" t="s">
        <v>5</v>
      </c>
      <c r="M113" t="s">
        <v>5</v>
      </c>
      <c r="N113" t="s">
        <v>5</v>
      </c>
      <c r="O113" t="s">
        <v>2240</v>
      </c>
      <c r="P113" t="s">
        <v>5</v>
      </c>
      <c r="Q113" t="s">
        <v>5</v>
      </c>
      <c r="R113" t="s">
        <v>5</v>
      </c>
    </row>
    <row r="114" spans="1:18">
      <c r="A114" t="s">
        <v>5</v>
      </c>
      <c r="B114" t="s">
        <v>5</v>
      </c>
      <c r="C114" t="s">
        <v>2551</v>
      </c>
      <c r="D114" t="s">
        <v>5</v>
      </c>
      <c r="E114" t="s">
        <v>2552</v>
      </c>
      <c r="F114" t="s">
        <v>2377</v>
      </c>
      <c r="G114" t="s">
        <v>2378</v>
      </c>
      <c r="H114" t="s">
        <v>2379</v>
      </c>
      <c r="I114" t="s">
        <v>5</v>
      </c>
      <c r="J114" t="s">
        <v>5</v>
      </c>
      <c r="K114" t="s">
        <v>2380</v>
      </c>
      <c r="L114" t="s">
        <v>5</v>
      </c>
      <c r="M114" t="s">
        <v>5</v>
      </c>
      <c r="N114" t="s">
        <v>5</v>
      </c>
      <c r="O114" t="s">
        <v>2240</v>
      </c>
      <c r="P114" t="s">
        <v>5</v>
      </c>
      <c r="Q114" t="s">
        <v>5</v>
      </c>
      <c r="R114" t="s">
        <v>5</v>
      </c>
    </row>
    <row r="115" spans="1:18">
      <c r="A115" t="s">
        <v>5</v>
      </c>
      <c r="B115" t="s">
        <v>5</v>
      </c>
      <c r="C115" t="s">
        <v>2553</v>
      </c>
      <c r="D115" t="s">
        <v>5</v>
      </c>
      <c r="E115" t="s">
        <v>2554</v>
      </c>
      <c r="F115" t="s">
        <v>2555</v>
      </c>
      <c r="G115" t="s">
        <v>2556</v>
      </c>
      <c r="H115" t="s">
        <v>2557</v>
      </c>
      <c r="I115" t="s">
        <v>5</v>
      </c>
      <c r="J115" t="s">
        <v>5</v>
      </c>
      <c r="K115" t="s">
        <v>2528</v>
      </c>
      <c r="L115" t="s">
        <v>5</v>
      </c>
      <c r="M115" t="s">
        <v>5</v>
      </c>
      <c r="N115" t="s">
        <v>5</v>
      </c>
      <c r="O115" t="s">
        <v>2240</v>
      </c>
      <c r="P115" t="s">
        <v>5</v>
      </c>
      <c r="Q115" t="s">
        <v>5</v>
      </c>
      <c r="R115" t="s">
        <v>5</v>
      </c>
    </row>
    <row r="116" spans="1:18">
      <c r="A116" t="s">
        <v>5</v>
      </c>
      <c r="B116" t="s">
        <v>5</v>
      </c>
      <c r="C116" t="s">
        <v>2558</v>
      </c>
      <c r="D116" t="s">
        <v>5</v>
      </c>
      <c r="E116" t="s">
        <v>2559</v>
      </c>
      <c r="F116" t="s">
        <v>2560</v>
      </c>
      <c r="G116" t="s">
        <v>2561</v>
      </c>
      <c r="H116" t="s">
        <v>2562</v>
      </c>
      <c r="I116" t="s">
        <v>5</v>
      </c>
      <c r="J116" t="s">
        <v>5</v>
      </c>
      <c r="K116" t="s">
        <v>2528</v>
      </c>
      <c r="L116" t="s">
        <v>5</v>
      </c>
      <c r="M116" t="s">
        <v>5</v>
      </c>
      <c r="N116" t="s">
        <v>5</v>
      </c>
      <c r="O116" t="s">
        <v>2240</v>
      </c>
      <c r="P116" t="s">
        <v>5</v>
      </c>
      <c r="Q116" t="s">
        <v>5</v>
      </c>
      <c r="R116" t="s">
        <v>5</v>
      </c>
    </row>
    <row r="117" spans="1:18">
      <c r="A117" t="s">
        <v>5</v>
      </c>
      <c r="B117" t="s">
        <v>5</v>
      </c>
      <c r="C117" t="s">
        <v>2563</v>
      </c>
      <c r="D117" t="s">
        <v>5</v>
      </c>
      <c r="E117" t="s">
        <v>2564</v>
      </c>
      <c r="F117" t="s">
        <v>2565</v>
      </c>
      <c r="G117" t="s">
        <v>2566</v>
      </c>
      <c r="H117" t="s">
        <v>2567</v>
      </c>
      <c r="I117" t="s">
        <v>5</v>
      </c>
      <c r="J117" t="s">
        <v>5</v>
      </c>
      <c r="K117" t="s">
        <v>2528</v>
      </c>
      <c r="L117" t="s">
        <v>5</v>
      </c>
      <c r="M117" t="s">
        <v>5</v>
      </c>
      <c r="N117" t="s">
        <v>5</v>
      </c>
      <c r="O117" t="s">
        <v>2240</v>
      </c>
      <c r="P117" t="s">
        <v>5</v>
      </c>
      <c r="Q117" t="s">
        <v>5</v>
      </c>
      <c r="R117" t="s">
        <v>5</v>
      </c>
    </row>
    <row r="118" spans="1:18">
      <c r="A118" t="s">
        <v>5</v>
      </c>
      <c r="B118" t="s">
        <v>5</v>
      </c>
      <c r="C118" t="s">
        <v>2568</v>
      </c>
      <c r="D118" t="s">
        <v>5</v>
      </c>
      <c r="E118" t="s">
        <v>2569</v>
      </c>
      <c r="F118" t="s">
        <v>2570</v>
      </c>
      <c r="G118" t="s">
        <v>2571</v>
      </c>
      <c r="H118" t="s">
        <v>2572</v>
      </c>
      <c r="I118" t="s">
        <v>5</v>
      </c>
      <c r="J118" t="s">
        <v>5</v>
      </c>
      <c r="K118" t="s">
        <v>2528</v>
      </c>
      <c r="L118" t="s">
        <v>5</v>
      </c>
      <c r="M118" t="s">
        <v>5</v>
      </c>
      <c r="N118" t="s">
        <v>5</v>
      </c>
      <c r="O118" t="s">
        <v>2240</v>
      </c>
      <c r="P118" t="s">
        <v>5</v>
      </c>
      <c r="Q118" t="s">
        <v>5</v>
      </c>
      <c r="R118" t="s">
        <v>5</v>
      </c>
    </row>
    <row r="119" spans="1:18">
      <c r="A119" t="s">
        <v>5</v>
      </c>
      <c r="B119" t="s">
        <v>5</v>
      </c>
      <c r="C119" t="s">
        <v>2573</v>
      </c>
      <c r="D119" t="s">
        <v>5</v>
      </c>
      <c r="E119" t="s">
        <v>2574</v>
      </c>
      <c r="F119" t="s">
        <v>2575</v>
      </c>
      <c r="G119" t="s">
        <v>2576</v>
      </c>
      <c r="H119" t="s">
        <v>2577</v>
      </c>
      <c r="I119" t="s">
        <v>5</v>
      </c>
      <c r="J119" t="s">
        <v>5</v>
      </c>
      <c r="K119" t="s">
        <v>2528</v>
      </c>
      <c r="L119" t="s">
        <v>5</v>
      </c>
      <c r="M119" t="s">
        <v>5</v>
      </c>
      <c r="N119" t="s">
        <v>5</v>
      </c>
      <c r="O119" t="s">
        <v>2240</v>
      </c>
      <c r="P119" t="s">
        <v>5</v>
      </c>
      <c r="Q119" t="s">
        <v>5</v>
      </c>
      <c r="R119" t="s">
        <v>5</v>
      </c>
    </row>
    <row r="120" spans="1:18">
      <c r="A120" t="s">
        <v>5</v>
      </c>
      <c r="B120" t="s">
        <v>5</v>
      </c>
      <c r="C120" t="s">
        <v>2578</v>
      </c>
      <c r="D120" t="s">
        <v>5</v>
      </c>
      <c r="E120" t="s">
        <v>2579</v>
      </c>
      <c r="F120" t="s">
        <v>2580</v>
      </c>
      <c r="G120" t="s">
        <v>2581</v>
      </c>
      <c r="H120" t="s">
        <v>2582</v>
      </c>
      <c r="I120" t="s">
        <v>5</v>
      </c>
      <c r="J120" t="s">
        <v>5</v>
      </c>
      <c r="K120" t="s">
        <v>2528</v>
      </c>
      <c r="L120" t="s">
        <v>5</v>
      </c>
      <c r="M120" t="s">
        <v>5</v>
      </c>
      <c r="N120" t="s">
        <v>5</v>
      </c>
      <c r="O120" t="s">
        <v>2240</v>
      </c>
      <c r="P120" t="s">
        <v>5</v>
      </c>
      <c r="Q120" t="s">
        <v>5</v>
      </c>
      <c r="R120" t="s">
        <v>5</v>
      </c>
    </row>
    <row r="121" spans="1:18">
      <c r="A121" t="s">
        <v>5</v>
      </c>
      <c r="B121" t="s">
        <v>5</v>
      </c>
      <c r="C121" t="s">
        <v>2583</v>
      </c>
      <c r="D121" t="s">
        <v>5</v>
      </c>
      <c r="E121" t="s">
        <v>2584</v>
      </c>
      <c r="F121" t="s">
        <v>2585</v>
      </c>
      <c r="G121" t="s">
        <v>2586</v>
      </c>
      <c r="H121" t="s">
        <v>2587</v>
      </c>
      <c r="I121" t="s">
        <v>5</v>
      </c>
      <c r="J121" t="s">
        <v>5</v>
      </c>
      <c r="K121" t="s">
        <v>2528</v>
      </c>
      <c r="L121" t="s">
        <v>5</v>
      </c>
      <c r="M121" t="s">
        <v>5</v>
      </c>
      <c r="N121" t="s">
        <v>5</v>
      </c>
      <c r="O121" t="s">
        <v>2240</v>
      </c>
      <c r="P121" t="s">
        <v>5</v>
      </c>
      <c r="Q121" t="s">
        <v>5</v>
      </c>
      <c r="R121" t="s">
        <v>5</v>
      </c>
    </row>
    <row r="122" spans="1:18">
      <c r="A122" t="s">
        <v>5</v>
      </c>
      <c r="B122" t="s">
        <v>5</v>
      </c>
      <c r="C122" t="s">
        <v>2588</v>
      </c>
      <c r="D122" t="s">
        <v>5</v>
      </c>
      <c r="E122" t="s">
        <v>2589</v>
      </c>
      <c r="F122" t="s">
        <v>2590</v>
      </c>
      <c r="G122" t="s">
        <v>2591</v>
      </c>
      <c r="H122" t="s">
        <v>2592</v>
      </c>
      <c r="I122" t="s">
        <v>5</v>
      </c>
      <c r="J122" t="s">
        <v>5</v>
      </c>
      <c r="K122" t="s">
        <v>2528</v>
      </c>
      <c r="L122" t="s">
        <v>5</v>
      </c>
      <c r="M122" t="s">
        <v>5</v>
      </c>
      <c r="N122" t="s">
        <v>5</v>
      </c>
      <c r="O122" t="s">
        <v>2240</v>
      </c>
      <c r="P122" t="s">
        <v>5</v>
      </c>
      <c r="Q122" t="s">
        <v>5</v>
      </c>
      <c r="R122" t="s">
        <v>5</v>
      </c>
    </row>
    <row r="123" spans="1:18">
      <c r="A123" t="s">
        <v>5</v>
      </c>
      <c r="B123" t="s">
        <v>5</v>
      </c>
      <c r="C123" t="s">
        <v>2593</v>
      </c>
      <c r="D123" t="s">
        <v>5</v>
      </c>
      <c r="E123" t="s">
        <v>2594</v>
      </c>
      <c r="F123" t="s">
        <v>2595</v>
      </c>
      <c r="G123" t="s">
        <v>2596</v>
      </c>
      <c r="H123" t="s">
        <v>2597</v>
      </c>
      <c r="I123" t="s">
        <v>5</v>
      </c>
      <c r="J123" t="s">
        <v>5</v>
      </c>
      <c r="K123" t="s">
        <v>2528</v>
      </c>
      <c r="L123" t="s">
        <v>5</v>
      </c>
      <c r="M123" t="s">
        <v>5</v>
      </c>
      <c r="N123" t="s">
        <v>5</v>
      </c>
      <c r="O123" t="s">
        <v>2240</v>
      </c>
      <c r="P123" t="s">
        <v>5</v>
      </c>
      <c r="Q123" t="s">
        <v>5</v>
      </c>
      <c r="R123" t="s">
        <v>5</v>
      </c>
    </row>
    <row r="124" spans="1:18">
      <c r="A124" t="s">
        <v>5</v>
      </c>
      <c r="B124" t="s">
        <v>5</v>
      </c>
      <c r="C124" t="s">
        <v>2598</v>
      </c>
      <c r="D124" t="s">
        <v>5</v>
      </c>
      <c r="E124" t="s">
        <v>2599</v>
      </c>
      <c r="F124" t="s">
        <v>2600</v>
      </c>
      <c r="G124" t="s">
        <v>2601</v>
      </c>
      <c r="H124" t="s">
        <v>2602</v>
      </c>
      <c r="I124" t="s">
        <v>5</v>
      </c>
      <c r="J124" t="s">
        <v>5</v>
      </c>
      <c r="K124" t="s">
        <v>2271</v>
      </c>
      <c r="L124" t="s">
        <v>5</v>
      </c>
      <c r="M124" t="s">
        <v>5</v>
      </c>
      <c r="N124" t="s">
        <v>5</v>
      </c>
      <c r="O124" t="s">
        <v>2240</v>
      </c>
      <c r="P124" t="s">
        <v>5</v>
      </c>
      <c r="Q124" t="s">
        <v>5</v>
      </c>
      <c r="R124" t="s">
        <v>5</v>
      </c>
    </row>
    <row r="125" spans="1:18" hidden="1">
      <c r="A125" t="s">
        <v>5</v>
      </c>
      <c r="B125" t="s">
        <v>5</v>
      </c>
      <c r="C125" t="s">
        <v>2234</v>
      </c>
      <c r="D125" t="s">
        <v>5</v>
      </c>
      <c r="E125" t="s">
        <v>2235</v>
      </c>
      <c r="F125" t="s">
        <v>2603</v>
      </c>
      <c r="G125" t="s">
        <v>2604</v>
      </c>
      <c r="H125" t="s">
        <v>2605</v>
      </c>
      <c r="I125" t="s">
        <v>5</v>
      </c>
      <c r="J125" t="s">
        <v>5</v>
      </c>
      <c r="K125" t="s">
        <v>2271</v>
      </c>
      <c r="L125" t="s">
        <v>5</v>
      </c>
      <c r="M125" t="s">
        <v>5</v>
      </c>
      <c r="N125" t="s">
        <v>5</v>
      </c>
      <c r="O125" t="s">
        <v>2240</v>
      </c>
      <c r="P125" t="s">
        <v>5</v>
      </c>
      <c r="Q125" t="s">
        <v>5</v>
      </c>
      <c r="R125" t="s">
        <v>5</v>
      </c>
    </row>
    <row r="126" spans="1:18">
      <c r="A126" t="s">
        <v>5</v>
      </c>
      <c r="B126" t="s">
        <v>5</v>
      </c>
      <c r="C126" t="s">
        <v>2606</v>
      </c>
      <c r="D126" t="s">
        <v>5</v>
      </c>
      <c r="E126" t="s">
        <v>2607</v>
      </c>
      <c r="F126" t="s">
        <v>2608</v>
      </c>
      <c r="G126" t="s">
        <v>2609</v>
      </c>
      <c r="H126" t="s">
        <v>2610</v>
      </c>
      <c r="I126" t="s">
        <v>5</v>
      </c>
      <c r="J126" t="s">
        <v>5</v>
      </c>
      <c r="K126" t="s">
        <v>2611</v>
      </c>
      <c r="L126" t="s">
        <v>5</v>
      </c>
      <c r="M126" t="s">
        <v>5</v>
      </c>
      <c r="N126" t="s">
        <v>5</v>
      </c>
      <c r="O126" t="s">
        <v>2612</v>
      </c>
      <c r="P126" t="s">
        <v>5</v>
      </c>
      <c r="Q126" t="s">
        <v>5</v>
      </c>
      <c r="R126" t="s">
        <v>5</v>
      </c>
    </row>
    <row r="127" spans="1:18">
      <c r="A127" t="s">
        <v>5</v>
      </c>
      <c r="B127" t="s">
        <v>5</v>
      </c>
      <c r="C127" t="s">
        <v>2613</v>
      </c>
      <c r="D127" t="s">
        <v>5</v>
      </c>
      <c r="E127" t="s">
        <v>2614</v>
      </c>
      <c r="F127" t="s">
        <v>2615</v>
      </c>
      <c r="G127" t="s">
        <v>2279</v>
      </c>
      <c r="H127" t="s">
        <v>2280</v>
      </c>
      <c r="I127" t="s">
        <v>5</v>
      </c>
      <c r="J127" t="s">
        <v>5</v>
      </c>
      <c r="K127" t="s">
        <v>2271</v>
      </c>
      <c r="L127" t="s">
        <v>5</v>
      </c>
      <c r="M127" t="s">
        <v>5</v>
      </c>
      <c r="N127" t="s">
        <v>5</v>
      </c>
      <c r="O127" t="s">
        <v>2240</v>
      </c>
      <c r="P127" t="s">
        <v>5</v>
      </c>
      <c r="Q127" t="s">
        <v>5</v>
      </c>
      <c r="R127" t="s">
        <v>5</v>
      </c>
    </row>
    <row r="128" spans="1:18" hidden="1">
      <c r="A128" t="s">
        <v>5</v>
      </c>
      <c r="B128" t="s">
        <v>5</v>
      </c>
      <c r="C128" t="s">
        <v>2234</v>
      </c>
      <c r="D128" t="s">
        <v>5</v>
      </c>
      <c r="E128" t="s">
        <v>2235</v>
      </c>
      <c r="F128" t="s">
        <v>2616</v>
      </c>
      <c r="G128" t="s">
        <v>2617</v>
      </c>
      <c r="H128" t="s">
        <v>2618</v>
      </c>
      <c r="I128" t="s">
        <v>5</v>
      </c>
      <c r="J128" t="s">
        <v>5</v>
      </c>
      <c r="K128" t="s">
        <v>2619</v>
      </c>
      <c r="L128" t="s">
        <v>5</v>
      </c>
      <c r="M128" t="s">
        <v>5</v>
      </c>
      <c r="N128" t="s">
        <v>5</v>
      </c>
      <c r="O128" t="s">
        <v>2240</v>
      </c>
      <c r="P128" t="s">
        <v>5</v>
      </c>
      <c r="Q128" t="s">
        <v>5</v>
      </c>
      <c r="R128" t="s">
        <v>5</v>
      </c>
    </row>
    <row r="129" spans="1:18">
      <c r="A129" t="s">
        <v>5</v>
      </c>
      <c r="B129" t="s">
        <v>5</v>
      </c>
      <c r="C129" t="s">
        <v>2620</v>
      </c>
      <c r="D129" t="s">
        <v>5</v>
      </c>
      <c r="E129" t="s">
        <v>2621</v>
      </c>
      <c r="F129" t="s">
        <v>2616</v>
      </c>
      <c r="G129" t="s">
        <v>2622</v>
      </c>
      <c r="H129" t="s">
        <v>2618</v>
      </c>
      <c r="I129" t="s">
        <v>5</v>
      </c>
      <c r="J129" t="s">
        <v>5</v>
      </c>
      <c r="K129" t="s">
        <v>2619</v>
      </c>
      <c r="L129" t="s">
        <v>5</v>
      </c>
      <c r="M129" t="s">
        <v>5</v>
      </c>
      <c r="N129" t="s">
        <v>5</v>
      </c>
      <c r="O129" t="s">
        <v>2240</v>
      </c>
      <c r="P129" t="s">
        <v>5</v>
      </c>
      <c r="Q129" t="s">
        <v>5</v>
      </c>
      <c r="R129" t="s">
        <v>5</v>
      </c>
    </row>
    <row r="130" spans="1:18" hidden="1">
      <c r="A130" t="s">
        <v>5</v>
      </c>
      <c r="B130" t="s">
        <v>5</v>
      </c>
      <c r="C130" t="s">
        <v>2234</v>
      </c>
      <c r="D130" t="s">
        <v>5</v>
      </c>
      <c r="E130" t="s">
        <v>2235</v>
      </c>
      <c r="F130" t="s">
        <v>2623</v>
      </c>
      <c r="G130" t="s">
        <v>2624</v>
      </c>
      <c r="H130" t="s">
        <v>2625</v>
      </c>
      <c r="I130" t="s">
        <v>5</v>
      </c>
      <c r="J130" t="s">
        <v>5</v>
      </c>
      <c r="K130" t="s">
        <v>2626</v>
      </c>
      <c r="L130" t="s">
        <v>5</v>
      </c>
      <c r="M130" t="s">
        <v>5</v>
      </c>
      <c r="N130" t="s">
        <v>5</v>
      </c>
      <c r="O130" t="s">
        <v>2240</v>
      </c>
      <c r="P130" t="s">
        <v>5</v>
      </c>
      <c r="Q130" t="s">
        <v>5</v>
      </c>
      <c r="R130" t="s">
        <v>5</v>
      </c>
    </row>
    <row r="131" spans="1:18">
      <c r="A131" t="s">
        <v>5</v>
      </c>
      <c r="B131" t="s">
        <v>5</v>
      </c>
      <c r="C131" t="s">
        <v>2627</v>
      </c>
      <c r="D131" t="s">
        <v>5</v>
      </c>
      <c r="E131" t="s">
        <v>2628</v>
      </c>
      <c r="F131" t="s">
        <v>2629</v>
      </c>
      <c r="G131" t="s">
        <v>2630</v>
      </c>
      <c r="H131" t="s">
        <v>2631</v>
      </c>
      <c r="I131" t="s">
        <v>5</v>
      </c>
      <c r="J131" t="s">
        <v>5</v>
      </c>
      <c r="K131" t="s">
        <v>2632</v>
      </c>
      <c r="L131" t="s">
        <v>5</v>
      </c>
      <c r="M131" t="s">
        <v>5</v>
      </c>
      <c r="N131" t="s">
        <v>5</v>
      </c>
      <c r="O131" t="s">
        <v>2240</v>
      </c>
      <c r="P131" t="s">
        <v>5</v>
      </c>
      <c r="Q131" t="s">
        <v>5</v>
      </c>
      <c r="R131" t="s">
        <v>5</v>
      </c>
    </row>
    <row r="132" spans="1:18" hidden="1">
      <c r="A132" t="s">
        <v>5</v>
      </c>
      <c r="B132" t="s">
        <v>5</v>
      </c>
      <c r="C132" t="s">
        <v>2234</v>
      </c>
      <c r="D132" t="s">
        <v>5</v>
      </c>
      <c r="E132" t="s">
        <v>2235</v>
      </c>
      <c r="F132" t="s">
        <v>2633</v>
      </c>
      <c r="G132" t="s">
        <v>2634</v>
      </c>
      <c r="H132" t="s">
        <v>2635</v>
      </c>
      <c r="I132" t="s">
        <v>5</v>
      </c>
      <c r="J132" t="s">
        <v>5</v>
      </c>
      <c r="K132" t="s">
        <v>2636</v>
      </c>
      <c r="L132" t="s">
        <v>5</v>
      </c>
      <c r="M132" t="s">
        <v>5</v>
      </c>
      <c r="N132" t="s">
        <v>5</v>
      </c>
      <c r="O132" t="s">
        <v>2240</v>
      </c>
      <c r="P132" t="s">
        <v>5</v>
      </c>
      <c r="Q132" t="s">
        <v>5</v>
      </c>
      <c r="R132" t="s">
        <v>5</v>
      </c>
    </row>
    <row r="133" spans="1:18">
      <c r="A133" t="s">
        <v>5</v>
      </c>
      <c r="B133" t="s">
        <v>5</v>
      </c>
      <c r="C133" t="s">
        <v>2637</v>
      </c>
      <c r="D133" t="s">
        <v>5</v>
      </c>
      <c r="E133" t="s">
        <v>2638</v>
      </c>
      <c r="F133" t="s">
        <v>2633</v>
      </c>
      <c r="G133" t="s">
        <v>2639</v>
      </c>
      <c r="H133" t="s">
        <v>2635</v>
      </c>
      <c r="I133" t="s">
        <v>5</v>
      </c>
      <c r="J133" t="s">
        <v>5</v>
      </c>
      <c r="K133" t="s">
        <v>2636</v>
      </c>
      <c r="L133" t="s">
        <v>5</v>
      </c>
      <c r="M133" t="s">
        <v>5</v>
      </c>
      <c r="N133" t="s">
        <v>5</v>
      </c>
      <c r="O133" t="s">
        <v>2240</v>
      </c>
      <c r="P133" t="s">
        <v>5</v>
      </c>
      <c r="Q133" t="s">
        <v>5</v>
      </c>
      <c r="R133" t="s">
        <v>5</v>
      </c>
    </row>
    <row r="134" spans="1:18" hidden="1">
      <c r="A134" t="s">
        <v>5</v>
      </c>
      <c r="B134" t="s">
        <v>5</v>
      </c>
      <c r="C134" t="s">
        <v>2234</v>
      </c>
      <c r="D134" t="s">
        <v>5</v>
      </c>
      <c r="E134" t="s">
        <v>2235</v>
      </c>
      <c r="F134" t="s">
        <v>2640</v>
      </c>
      <c r="G134" t="s">
        <v>2641</v>
      </c>
      <c r="H134" t="s">
        <v>2642</v>
      </c>
      <c r="I134" t="s">
        <v>5</v>
      </c>
      <c r="J134" t="s">
        <v>5</v>
      </c>
      <c r="K134" t="s">
        <v>2275</v>
      </c>
      <c r="L134" t="s">
        <v>5</v>
      </c>
      <c r="M134" t="s">
        <v>5</v>
      </c>
      <c r="N134" t="s">
        <v>5</v>
      </c>
      <c r="O134" t="s">
        <v>2240</v>
      </c>
      <c r="P134" t="s">
        <v>5</v>
      </c>
      <c r="Q134" t="s">
        <v>5</v>
      </c>
      <c r="R134" t="s">
        <v>5</v>
      </c>
    </row>
    <row r="135" spans="1:18">
      <c r="A135" t="s">
        <v>5</v>
      </c>
      <c r="B135" t="s">
        <v>5</v>
      </c>
      <c r="C135" t="s">
        <v>2643</v>
      </c>
      <c r="D135" t="s">
        <v>5</v>
      </c>
      <c r="E135" t="s">
        <v>2644</v>
      </c>
      <c r="F135" t="s">
        <v>2645</v>
      </c>
      <c r="G135" t="s">
        <v>2646</v>
      </c>
      <c r="H135" t="s">
        <v>2647</v>
      </c>
      <c r="I135" t="s">
        <v>5</v>
      </c>
      <c r="J135" t="s">
        <v>5</v>
      </c>
      <c r="K135" t="s">
        <v>2648</v>
      </c>
      <c r="L135" t="s">
        <v>5</v>
      </c>
      <c r="M135" t="s">
        <v>5</v>
      </c>
      <c r="N135" t="s">
        <v>5</v>
      </c>
      <c r="O135" t="s">
        <v>2240</v>
      </c>
      <c r="P135" t="s">
        <v>5</v>
      </c>
      <c r="Q135" t="s">
        <v>5</v>
      </c>
      <c r="R135" t="s">
        <v>5</v>
      </c>
    </row>
    <row r="136" spans="1:18">
      <c r="A136" t="s">
        <v>5</v>
      </c>
      <c r="B136" t="s">
        <v>5</v>
      </c>
      <c r="C136" t="s">
        <v>2649</v>
      </c>
      <c r="D136" t="s">
        <v>5</v>
      </c>
      <c r="E136" t="s">
        <v>2650</v>
      </c>
      <c r="F136" t="s">
        <v>2651</v>
      </c>
      <c r="G136" t="s">
        <v>2652</v>
      </c>
      <c r="H136" t="s">
        <v>2653</v>
      </c>
      <c r="I136" t="s">
        <v>5</v>
      </c>
      <c r="J136" t="s">
        <v>5</v>
      </c>
      <c r="K136" t="s">
        <v>2654</v>
      </c>
      <c r="L136" t="s">
        <v>5</v>
      </c>
      <c r="M136" t="s">
        <v>5</v>
      </c>
      <c r="N136" t="s">
        <v>5</v>
      </c>
      <c r="O136" t="s">
        <v>2240</v>
      </c>
      <c r="P136" t="s">
        <v>5</v>
      </c>
      <c r="Q136" t="s">
        <v>5</v>
      </c>
      <c r="R136" t="s">
        <v>5</v>
      </c>
    </row>
    <row r="137" spans="1:18">
      <c r="A137" t="s">
        <v>5</v>
      </c>
      <c r="B137" t="s">
        <v>5</v>
      </c>
      <c r="C137" t="s">
        <v>2655</v>
      </c>
      <c r="D137" t="s">
        <v>5</v>
      </c>
      <c r="E137" t="s">
        <v>2656</v>
      </c>
      <c r="F137" t="s">
        <v>2657</v>
      </c>
      <c r="G137" t="s">
        <v>2658</v>
      </c>
      <c r="H137" t="s">
        <v>2659</v>
      </c>
      <c r="I137" t="s">
        <v>5</v>
      </c>
      <c r="J137" t="s">
        <v>5</v>
      </c>
      <c r="K137" t="s">
        <v>2655</v>
      </c>
      <c r="L137" t="s">
        <v>5</v>
      </c>
      <c r="M137" t="s">
        <v>5</v>
      </c>
      <c r="N137" t="s">
        <v>5</v>
      </c>
      <c r="O137" t="s">
        <v>2240</v>
      </c>
      <c r="P137" t="s">
        <v>5</v>
      </c>
      <c r="Q137" t="s">
        <v>5</v>
      </c>
      <c r="R137" t="s">
        <v>5</v>
      </c>
    </row>
    <row r="138" spans="1:18">
      <c r="A138" t="s">
        <v>5</v>
      </c>
      <c r="B138" t="s">
        <v>5</v>
      </c>
      <c r="C138" t="s">
        <v>2660</v>
      </c>
      <c r="D138" t="s">
        <v>5</v>
      </c>
      <c r="E138" t="s">
        <v>2661</v>
      </c>
      <c r="F138" t="s">
        <v>2640</v>
      </c>
      <c r="G138" t="s">
        <v>2662</v>
      </c>
      <c r="H138" t="s">
        <v>2642</v>
      </c>
      <c r="I138" t="s">
        <v>5</v>
      </c>
      <c r="J138" t="s">
        <v>5</v>
      </c>
      <c r="K138" t="s">
        <v>2275</v>
      </c>
      <c r="L138" t="s">
        <v>5</v>
      </c>
      <c r="M138" t="s">
        <v>5</v>
      </c>
      <c r="N138" t="s">
        <v>5</v>
      </c>
      <c r="O138" t="s">
        <v>2240</v>
      </c>
      <c r="P138" t="s">
        <v>5</v>
      </c>
      <c r="Q138" t="s">
        <v>5</v>
      </c>
      <c r="R138" t="s">
        <v>5</v>
      </c>
    </row>
    <row r="139" spans="1:18">
      <c r="A139" t="s">
        <v>5</v>
      </c>
      <c r="B139" t="s">
        <v>5</v>
      </c>
      <c r="C139" t="s">
        <v>2663</v>
      </c>
      <c r="D139" t="s">
        <v>5</v>
      </c>
      <c r="E139" t="s">
        <v>2664</v>
      </c>
      <c r="F139" t="s">
        <v>2665</v>
      </c>
      <c r="G139" t="s">
        <v>2666</v>
      </c>
      <c r="H139" t="s">
        <v>2667</v>
      </c>
      <c r="I139" t="s">
        <v>5</v>
      </c>
      <c r="J139" t="s">
        <v>5</v>
      </c>
      <c r="K139" t="s">
        <v>2275</v>
      </c>
      <c r="L139" t="s">
        <v>5</v>
      </c>
      <c r="M139" t="s">
        <v>5</v>
      </c>
      <c r="N139" t="s">
        <v>5</v>
      </c>
      <c r="O139" t="s">
        <v>2240</v>
      </c>
      <c r="P139" t="s">
        <v>5</v>
      </c>
      <c r="Q139" t="s">
        <v>5</v>
      </c>
      <c r="R139" t="s">
        <v>5</v>
      </c>
    </row>
    <row r="140" spans="1:18" hidden="1">
      <c r="A140" t="s">
        <v>5</v>
      </c>
      <c r="B140" t="s">
        <v>5</v>
      </c>
      <c r="C140" t="s">
        <v>2234</v>
      </c>
      <c r="D140" t="s">
        <v>5</v>
      </c>
      <c r="E140" t="s">
        <v>2235</v>
      </c>
      <c r="F140" t="s">
        <v>2668</v>
      </c>
      <c r="G140" t="s">
        <v>2669</v>
      </c>
      <c r="H140" t="s">
        <v>2670</v>
      </c>
      <c r="I140" t="s">
        <v>5</v>
      </c>
      <c r="J140" t="s">
        <v>5</v>
      </c>
      <c r="K140" t="s">
        <v>2671</v>
      </c>
      <c r="L140" t="s">
        <v>5</v>
      </c>
      <c r="M140" t="s">
        <v>5</v>
      </c>
      <c r="N140" t="s">
        <v>5</v>
      </c>
      <c r="O140" t="s">
        <v>2240</v>
      </c>
      <c r="P140" t="s">
        <v>5</v>
      </c>
      <c r="Q140" t="s">
        <v>5</v>
      </c>
      <c r="R140" t="s">
        <v>5</v>
      </c>
    </row>
    <row r="141" spans="1:18">
      <c r="A141" t="s">
        <v>5</v>
      </c>
      <c r="B141" t="s">
        <v>5</v>
      </c>
      <c r="C141" t="s">
        <v>2672</v>
      </c>
      <c r="D141" t="s">
        <v>5</v>
      </c>
      <c r="E141" t="s">
        <v>2673</v>
      </c>
      <c r="F141" t="s">
        <v>2674</v>
      </c>
      <c r="G141" t="s">
        <v>2675</v>
      </c>
      <c r="H141" t="s">
        <v>2676</v>
      </c>
      <c r="I141" t="s">
        <v>5</v>
      </c>
      <c r="J141" t="s">
        <v>5</v>
      </c>
      <c r="K141" t="s">
        <v>2677</v>
      </c>
      <c r="L141" t="s">
        <v>5</v>
      </c>
      <c r="M141" t="s">
        <v>5</v>
      </c>
      <c r="N141" t="s">
        <v>5</v>
      </c>
      <c r="O141" t="s">
        <v>2240</v>
      </c>
      <c r="P141" t="s">
        <v>5</v>
      </c>
      <c r="Q141" t="s">
        <v>5</v>
      </c>
      <c r="R141" t="s">
        <v>5</v>
      </c>
    </row>
    <row r="142" spans="1:18">
      <c r="A142" t="s">
        <v>5</v>
      </c>
      <c r="B142" t="s">
        <v>5</v>
      </c>
      <c r="C142" t="s">
        <v>2678</v>
      </c>
      <c r="D142" t="s">
        <v>5</v>
      </c>
      <c r="E142" t="s">
        <v>2679</v>
      </c>
      <c r="F142" t="s">
        <v>2680</v>
      </c>
      <c r="G142" t="s">
        <v>2681</v>
      </c>
      <c r="H142" t="s">
        <v>2682</v>
      </c>
      <c r="I142" t="s">
        <v>5</v>
      </c>
      <c r="J142" t="s">
        <v>5</v>
      </c>
      <c r="K142" t="s">
        <v>2683</v>
      </c>
      <c r="L142" t="s">
        <v>5</v>
      </c>
      <c r="M142" t="s">
        <v>5</v>
      </c>
      <c r="N142" t="s">
        <v>5</v>
      </c>
      <c r="O142" t="s">
        <v>2240</v>
      </c>
      <c r="P142" t="s">
        <v>5</v>
      </c>
      <c r="Q142" t="s">
        <v>5</v>
      </c>
      <c r="R142" t="s">
        <v>5</v>
      </c>
    </row>
    <row r="143" spans="1:18">
      <c r="A143" t="s">
        <v>5</v>
      </c>
      <c r="B143" t="s">
        <v>5</v>
      </c>
      <c r="C143" t="s">
        <v>2684</v>
      </c>
      <c r="D143" t="s">
        <v>5</v>
      </c>
      <c r="E143" t="s">
        <v>2685</v>
      </c>
      <c r="F143" t="s">
        <v>2686</v>
      </c>
      <c r="G143" t="s">
        <v>2687</v>
      </c>
      <c r="H143" t="s">
        <v>2688</v>
      </c>
      <c r="I143" t="s">
        <v>5</v>
      </c>
      <c r="J143" t="s">
        <v>5</v>
      </c>
      <c r="K143" t="s">
        <v>2689</v>
      </c>
      <c r="L143" t="s">
        <v>5</v>
      </c>
      <c r="M143" t="s">
        <v>5</v>
      </c>
      <c r="N143" t="s">
        <v>5</v>
      </c>
      <c r="O143" t="s">
        <v>2240</v>
      </c>
      <c r="P143" t="s">
        <v>5</v>
      </c>
      <c r="Q143" t="s">
        <v>5</v>
      </c>
      <c r="R143" t="s">
        <v>5</v>
      </c>
    </row>
    <row r="144" spans="1:18">
      <c r="A144" t="s">
        <v>5</v>
      </c>
      <c r="B144" t="s">
        <v>5</v>
      </c>
      <c r="C144" t="s">
        <v>2690</v>
      </c>
      <c r="D144" t="s">
        <v>5</v>
      </c>
      <c r="E144" t="s">
        <v>2691</v>
      </c>
      <c r="F144" t="s">
        <v>2668</v>
      </c>
      <c r="G144" t="s">
        <v>2692</v>
      </c>
      <c r="H144" t="s">
        <v>2670</v>
      </c>
      <c r="I144" t="s">
        <v>5</v>
      </c>
      <c r="J144" t="s">
        <v>5</v>
      </c>
      <c r="K144" t="s">
        <v>2671</v>
      </c>
      <c r="L144" t="s">
        <v>5</v>
      </c>
      <c r="M144" t="s">
        <v>5</v>
      </c>
      <c r="N144" t="s">
        <v>5</v>
      </c>
      <c r="O144" t="s">
        <v>2240</v>
      </c>
      <c r="P144" t="s">
        <v>5</v>
      </c>
      <c r="Q144" t="s">
        <v>5</v>
      </c>
      <c r="R144" t="s">
        <v>5</v>
      </c>
    </row>
    <row r="145" spans="1:18">
      <c r="A145" t="s">
        <v>5</v>
      </c>
      <c r="B145" t="s">
        <v>5</v>
      </c>
      <c r="C145" t="s">
        <v>2693</v>
      </c>
      <c r="D145" t="s">
        <v>5</v>
      </c>
      <c r="E145" t="s">
        <v>2694</v>
      </c>
      <c r="F145" t="s">
        <v>2695</v>
      </c>
      <c r="G145" t="s">
        <v>2696</v>
      </c>
      <c r="H145" t="s">
        <v>2697</v>
      </c>
      <c r="I145" t="s">
        <v>5</v>
      </c>
      <c r="J145" t="s">
        <v>5</v>
      </c>
      <c r="K145" t="s">
        <v>2677</v>
      </c>
      <c r="L145" t="s">
        <v>5</v>
      </c>
      <c r="M145" t="s">
        <v>5</v>
      </c>
      <c r="N145" t="s">
        <v>5</v>
      </c>
      <c r="O145" t="s">
        <v>2240</v>
      </c>
      <c r="P145" t="s">
        <v>5</v>
      </c>
      <c r="Q145" t="s">
        <v>5</v>
      </c>
      <c r="R145" t="s">
        <v>5</v>
      </c>
    </row>
    <row r="146" spans="1:18" hidden="1">
      <c r="A146" t="s">
        <v>5</v>
      </c>
      <c r="B146" t="s">
        <v>5</v>
      </c>
      <c r="C146" t="s">
        <v>2234</v>
      </c>
      <c r="D146" t="s">
        <v>5</v>
      </c>
      <c r="E146" t="s">
        <v>2235</v>
      </c>
      <c r="F146" t="s">
        <v>2698</v>
      </c>
      <c r="G146" t="s">
        <v>2699</v>
      </c>
      <c r="H146" t="s">
        <v>2700</v>
      </c>
      <c r="I146" t="s">
        <v>5</v>
      </c>
      <c r="J146" t="s">
        <v>5</v>
      </c>
      <c r="K146" t="s">
        <v>2701</v>
      </c>
      <c r="L146" t="s">
        <v>5</v>
      </c>
      <c r="M146" t="s">
        <v>5</v>
      </c>
      <c r="N146" t="s">
        <v>5</v>
      </c>
      <c r="O146" t="s">
        <v>2240</v>
      </c>
      <c r="P146" t="s">
        <v>5</v>
      </c>
      <c r="Q146" t="s">
        <v>5</v>
      </c>
      <c r="R146" t="s">
        <v>5</v>
      </c>
    </row>
    <row r="147" spans="1:18">
      <c r="A147" t="s">
        <v>5</v>
      </c>
      <c r="B147" t="s">
        <v>5</v>
      </c>
      <c r="C147" t="s">
        <v>2702</v>
      </c>
      <c r="D147" t="s">
        <v>5</v>
      </c>
      <c r="E147" t="s">
        <v>2703</v>
      </c>
      <c r="F147" t="s">
        <v>2704</v>
      </c>
      <c r="G147" t="s">
        <v>2705</v>
      </c>
      <c r="H147" t="s">
        <v>2700</v>
      </c>
      <c r="I147" t="s">
        <v>5</v>
      </c>
      <c r="J147" t="s">
        <v>5</v>
      </c>
      <c r="K147" t="s">
        <v>2701</v>
      </c>
      <c r="L147" t="s">
        <v>5</v>
      </c>
      <c r="M147" t="s">
        <v>5</v>
      </c>
      <c r="N147" t="s">
        <v>5</v>
      </c>
      <c r="O147" t="s">
        <v>2240</v>
      </c>
      <c r="P147" t="s">
        <v>5</v>
      </c>
      <c r="Q147" t="s">
        <v>5</v>
      </c>
      <c r="R147" t="s">
        <v>5</v>
      </c>
    </row>
    <row r="148" spans="1:18" hidden="1">
      <c r="A148" t="s">
        <v>5</v>
      </c>
      <c r="B148" t="s">
        <v>5</v>
      </c>
      <c r="C148" t="s">
        <v>2234</v>
      </c>
      <c r="D148" t="s">
        <v>5</v>
      </c>
      <c r="E148" t="s">
        <v>2235</v>
      </c>
      <c r="F148" t="s">
        <v>2706</v>
      </c>
      <c r="G148" t="s">
        <v>2707</v>
      </c>
      <c r="H148" t="s">
        <v>2708</v>
      </c>
      <c r="I148" t="s">
        <v>5</v>
      </c>
      <c r="J148" t="s">
        <v>5</v>
      </c>
      <c r="K148" t="s">
        <v>2709</v>
      </c>
      <c r="L148" t="s">
        <v>5</v>
      </c>
      <c r="M148" t="s">
        <v>5</v>
      </c>
      <c r="N148" t="s">
        <v>5</v>
      </c>
      <c r="O148" t="s">
        <v>2240</v>
      </c>
      <c r="P148" t="s">
        <v>5</v>
      </c>
      <c r="Q148" t="s">
        <v>5</v>
      </c>
      <c r="R148" t="s">
        <v>5</v>
      </c>
    </row>
    <row r="149" spans="1:18">
      <c r="A149" t="s">
        <v>5</v>
      </c>
      <c r="B149" t="s">
        <v>5</v>
      </c>
      <c r="C149" t="s">
        <v>2710</v>
      </c>
      <c r="D149" t="s">
        <v>5</v>
      </c>
      <c r="E149" t="s">
        <v>2711</v>
      </c>
      <c r="F149" t="s">
        <v>2706</v>
      </c>
      <c r="G149" t="s">
        <v>2712</v>
      </c>
      <c r="H149" t="s">
        <v>2708</v>
      </c>
      <c r="I149" t="s">
        <v>5</v>
      </c>
      <c r="J149" t="s">
        <v>5</v>
      </c>
      <c r="K149" t="s">
        <v>2709</v>
      </c>
      <c r="L149" t="s">
        <v>5</v>
      </c>
      <c r="M149" t="s">
        <v>5</v>
      </c>
      <c r="N149" t="s">
        <v>5</v>
      </c>
      <c r="O149" t="s">
        <v>2240</v>
      </c>
      <c r="P149" t="s">
        <v>5</v>
      </c>
      <c r="Q149" t="s">
        <v>5</v>
      </c>
      <c r="R149" t="s">
        <v>5</v>
      </c>
    </row>
    <row r="150" spans="1:18" hidden="1">
      <c r="A150" t="s">
        <v>5</v>
      </c>
      <c r="B150" t="s">
        <v>5</v>
      </c>
      <c r="C150" t="s">
        <v>2234</v>
      </c>
      <c r="D150" t="s">
        <v>5</v>
      </c>
      <c r="E150" t="s">
        <v>2235</v>
      </c>
      <c r="F150" t="s">
        <v>2713</v>
      </c>
      <c r="G150" t="s">
        <v>2714</v>
      </c>
      <c r="H150" t="s">
        <v>2715</v>
      </c>
      <c r="I150" t="s">
        <v>5</v>
      </c>
      <c r="J150" t="s">
        <v>5</v>
      </c>
      <c r="K150" t="s">
        <v>2716</v>
      </c>
      <c r="L150" t="s">
        <v>5</v>
      </c>
      <c r="M150" t="s">
        <v>5</v>
      </c>
      <c r="N150" t="s">
        <v>5</v>
      </c>
      <c r="O150" t="s">
        <v>2240</v>
      </c>
      <c r="P150" t="s">
        <v>5</v>
      </c>
      <c r="Q150" t="s">
        <v>5</v>
      </c>
      <c r="R150" t="s">
        <v>5</v>
      </c>
    </row>
    <row r="151" spans="1:18">
      <c r="A151" t="s">
        <v>5</v>
      </c>
      <c r="B151" t="s">
        <v>5</v>
      </c>
      <c r="C151" t="s">
        <v>2717</v>
      </c>
      <c r="D151" t="s">
        <v>5</v>
      </c>
      <c r="E151" t="s">
        <v>2718</v>
      </c>
      <c r="F151" t="s">
        <v>2719</v>
      </c>
      <c r="G151" t="s">
        <v>2720</v>
      </c>
      <c r="H151" t="s">
        <v>2721</v>
      </c>
      <c r="I151" t="s">
        <v>5</v>
      </c>
      <c r="J151" t="s">
        <v>5</v>
      </c>
      <c r="K151" t="s">
        <v>2716</v>
      </c>
      <c r="L151" t="s">
        <v>5</v>
      </c>
      <c r="M151" t="s">
        <v>5</v>
      </c>
      <c r="N151" t="s">
        <v>5</v>
      </c>
      <c r="O151" t="s">
        <v>2240</v>
      </c>
      <c r="P151" t="s">
        <v>5</v>
      </c>
      <c r="Q151" t="s">
        <v>5</v>
      </c>
      <c r="R151" t="s">
        <v>5</v>
      </c>
    </row>
    <row r="152" spans="1:18" hidden="1">
      <c r="A152" t="s">
        <v>5</v>
      </c>
      <c r="B152" t="s">
        <v>5</v>
      </c>
      <c r="C152" t="s">
        <v>2234</v>
      </c>
      <c r="D152" t="s">
        <v>5</v>
      </c>
      <c r="E152" t="s">
        <v>2235</v>
      </c>
      <c r="F152" t="s">
        <v>2722</v>
      </c>
      <c r="G152" t="s">
        <v>2723</v>
      </c>
      <c r="H152" t="s">
        <v>2724</v>
      </c>
      <c r="I152" t="s">
        <v>5</v>
      </c>
      <c r="J152" t="s">
        <v>5</v>
      </c>
      <c r="K152" t="s">
        <v>2725</v>
      </c>
      <c r="L152" t="s">
        <v>5</v>
      </c>
      <c r="M152" t="s">
        <v>5</v>
      </c>
      <c r="N152" t="s">
        <v>5</v>
      </c>
      <c r="O152" t="s">
        <v>2240</v>
      </c>
      <c r="P152" t="s">
        <v>5</v>
      </c>
      <c r="Q152" t="s">
        <v>5</v>
      </c>
      <c r="R152" t="s">
        <v>5</v>
      </c>
    </row>
    <row r="153" spans="1:18">
      <c r="A153" t="s">
        <v>5</v>
      </c>
      <c r="B153" t="s">
        <v>5</v>
      </c>
      <c r="C153" t="s">
        <v>2726</v>
      </c>
      <c r="D153" t="s">
        <v>5</v>
      </c>
      <c r="E153" t="s">
        <v>2727</v>
      </c>
      <c r="F153" t="s">
        <v>2722</v>
      </c>
      <c r="G153" t="s">
        <v>2728</v>
      </c>
      <c r="H153" t="s">
        <v>2724</v>
      </c>
      <c r="I153" t="s">
        <v>5</v>
      </c>
      <c r="J153" t="s">
        <v>5</v>
      </c>
      <c r="K153" t="s">
        <v>2725</v>
      </c>
      <c r="L153" t="s">
        <v>5</v>
      </c>
      <c r="M153" t="s">
        <v>5</v>
      </c>
      <c r="N153" t="s">
        <v>5</v>
      </c>
      <c r="O153" t="s">
        <v>2240</v>
      </c>
      <c r="P153" t="s">
        <v>5</v>
      </c>
      <c r="Q153" t="s">
        <v>5</v>
      </c>
      <c r="R153" t="s">
        <v>5</v>
      </c>
    </row>
    <row r="154" spans="1:18" hidden="1">
      <c r="A154" t="s">
        <v>5</v>
      </c>
      <c r="B154" t="s">
        <v>5</v>
      </c>
      <c r="C154" t="s">
        <v>2234</v>
      </c>
      <c r="D154" t="s">
        <v>5</v>
      </c>
      <c r="E154" t="s">
        <v>2235</v>
      </c>
      <c r="F154" t="s">
        <v>2729</v>
      </c>
      <c r="G154" t="s">
        <v>2730</v>
      </c>
      <c r="H154" t="s">
        <v>2731</v>
      </c>
      <c r="I154" t="s">
        <v>2732</v>
      </c>
      <c r="J154" t="s">
        <v>5</v>
      </c>
      <c r="K154" t="s">
        <v>2733</v>
      </c>
      <c r="L154" t="s">
        <v>5</v>
      </c>
      <c r="M154" t="s">
        <v>5</v>
      </c>
      <c r="N154" t="s">
        <v>5</v>
      </c>
      <c r="O154" t="s">
        <v>2240</v>
      </c>
      <c r="P154" t="s">
        <v>5</v>
      </c>
      <c r="Q154" t="s">
        <v>5</v>
      </c>
      <c r="R154" t="s">
        <v>5</v>
      </c>
    </row>
    <row r="155" spans="1:18">
      <c r="A155" t="s">
        <v>5</v>
      </c>
      <c r="B155" t="s">
        <v>5</v>
      </c>
      <c r="C155" t="s">
        <v>2734</v>
      </c>
      <c r="D155" t="s">
        <v>5</v>
      </c>
      <c r="E155" t="s">
        <v>2735</v>
      </c>
      <c r="F155" t="s">
        <v>2736</v>
      </c>
      <c r="G155" t="s">
        <v>2737</v>
      </c>
      <c r="H155" t="s">
        <v>2738</v>
      </c>
      <c r="I155" t="s">
        <v>5</v>
      </c>
      <c r="J155" t="s">
        <v>5</v>
      </c>
      <c r="K155" t="s">
        <v>2739</v>
      </c>
      <c r="L155" t="s">
        <v>5</v>
      </c>
      <c r="M155" t="s">
        <v>5</v>
      </c>
      <c r="N155" t="s">
        <v>5</v>
      </c>
      <c r="O155" t="s">
        <v>2240</v>
      </c>
      <c r="P155" t="s">
        <v>5</v>
      </c>
      <c r="Q155" t="s">
        <v>5</v>
      </c>
      <c r="R155" t="s">
        <v>5</v>
      </c>
    </row>
    <row r="156" spans="1:18" hidden="1">
      <c r="A156" t="s">
        <v>5</v>
      </c>
      <c r="B156" t="s">
        <v>5</v>
      </c>
      <c r="C156" t="s">
        <v>2234</v>
      </c>
      <c r="D156" t="s">
        <v>5</v>
      </c>
      <c r="E156" t="s">
        <v>2235</v>
      </c>
      <c r="F156" t="s">
        <v>2740</v>
      </c>
      <c r="G156" t="s">
        <v>2741</v>
      </c>
      <c r="H156" t="s">
        <v>2742</v>
      </c>
      <c r="I156" t="s">
        <v>5</v>
      </c>
      <c r="J156" t="s">
        <v>5</v>
      </c>
      <c r="K156" t="s">
        <v>2743</v>
      </c>
      <c r="L156" t="s">
        <v>5</v>
      </c>
      <c r="M156" t="s">
        <v>5</v>
      </c>
      <c r="N156" t="s">
        <v>5</v>
      </c>
      <c r="O156" t="s">
        <v>2240</v>
      </c>
      <c r="P156" t="s">
        <v>5</v>
      </c>
      <c r="Q156" t="s">
        <v>5</v>
      </c>
      <c r="R156" t="s">
        <v>5</v>
      </c>
    </row>
    <row r="157" spans="1:18">
      <c r="A157" t="s">
        <v>5</v>
      </c>
      <c r="B157" t="s">
        <v>5</v>
      </c>
      <c r="C157" t="s">
        <v>2337</v>
      </c>
      <c r="D157" t="s">
        <v>5</v>
      </c>
      <c r="E157" t="s">
        <v>2338</v>
      </c>
      <c r="F157" t="s">
        <v>2744</v>
      </c>
      <c r="G157" t="s">
        <v>2745</v>
      </c>
      <c r="H157" t="s">
        <v>2746</v>
      </c>
      <c r="I157" t="s">
        <v>2747</v>
      </c>
      <c r="J157" t="s">
        <v>5</v>
      </c>
      <c r="K157" t="s">
        <v>2748</v>
      </c>
      <c r="L157" t="s">
        <v>5</v>
      </c>
      <c r="M157" t="s">
        <v>5</v>
      </c>
      <c r="N157" t="s">
        <v>5</v>
      </c>
      <c r="O157" t="s">
        <v>2240</v>
      </c>
      <c r="P157" t="s">
        <v>5</v>
      </c>
      <c r="Q157" t="s">
        <v>5</v>
      </c>
      <c r="R157" t="s">
        <v>5</v>
      </c>
    </row>
    <row r="158" spans="1:18">
      <c r="A158" t="s">
        <v>5</v>
      </c>
      <c r="B158" t="s">
        <v>5</v>
      </c>
      <c r="C158" t="s">
        <v>2749</v>
      </c>
      <c r="D158" t="s">
        <v>5</v>
      </c>
      <c r="E158" t="s">
        <v>2750</v>
      </c>
      <c r="F158" t="s">
        <v>2751</v>
      </c>
      <c r="G158" t="s">
        <v>2752</v>
      </c>
      <c r="H158" t="s">
        <v>2753</v>
      </c>
      <c r="I158" t="s">
        <v>2754</v>
      </c>
      <c r="J158" t="s">
        <v>5</v>
      </c>
      <c r="K158" t="s">
        <v>2755</v>
      </c>
      <c r="L158" t="s">
        <v>5</v>
      </c>
      <c r="M158" t="s">
        <v>5</v>
      </c>
      <c r="N158" t="s">
        <v>5</v>
      </c>
      <c r="O158" t="s">
        <v>2240</v>
      </c>
      <c r="P158" t="s">
        <v>5</v>
      </c>
      <c r="Q158" t="s">
        <v>5</v>
      </c>
      <c r="R158" t="s">
        <v>5</v>
      </c>
    </row>
    <row r="159" spans="1:18">
      <c r="A159" t="s">
        <v>5</v>
      </c>
      <c r="B159" t="s">
        <v>5</v>
      </c>
      <c r="C159" t="s">
        <v>2756</v>
      </c>
      <c r="D159" t="s">
        <v>5</v>
      </c>
      <c r="E159" t="s">
        <v>2757</v>
      </c>
      <c r="F159" t="s">
        <v>2740</v>
      </c>
      <c r="G159" t="s">
        <v>2758</v>
      </c>
      <c r="H159" t="s">
        <v>2742</v>
      </c>
      <c r="I159" t="s">
        <v>5</v>
      </c>
      <c r="J159" t="s">
        <v>5</v>
      </c>
      <c r="K159" t="s">
        <v>2743</v>
      </c>
      <c r="L159" t="s">
        <v>5</v>
      </c>
      <c r="M159" t="s">
        <v>5</v>
      </c>
      <c r="N159" t="s">
        <v>5</v>
      </c>
      <c r="O159" t="s">
        <v>2240</v>
      </c>
      <c r="P159" t="s">
        <v>5</v>
      </c>
      <c r="Q159" t="s">
        <v>5</v>
      </c>
      <c r="R159" t="s">
        <v>5</v>
      </c>
    </row>
    <row r="160" spans="1:18" hidden="1">
      <c r="A160" t="s">
        <v>5</v>
      </c>
      <c r="B160" t="s">
        <v>5</v>
      </c>
      <c r="C160" t="s">
        <v>2234</v>
      </c>
      <c r="D160" t="s">
        <v>5</v>
      </c>
      <c r="E160" t="s">
        <v>2235</v>
      </c>
      <c r="F160" t="s">
        <v>2759</v>
      </c>
      <c r="G160" t="s">
        <v>2760</v>
      </c>
      <c r="H160" t="s">
        <v>2761</v>
      </c>
      <c r="I160" t="s">
        <v>5</v>
      </c>
      <c r="J160" t="s">
        <v>5</v>
      </c>
      <c r="K160" t="s">
        <v>2762</v>
      </c>
      <c r="L160" t="s">
        <v>5</v>
      </c>
      <c r="M160" t="s">
        <v>5</v>
      </c>
      <c r="N160" t="s">
        <v>5</v>
      </c>
      <c r="O160" t="s">
        <v>2240</v>
      </c>
      <c r="P160" t="s">
        <v>5</v>
      </c>
      <c r="Q160" t="s">
        <v>5</v>
      </c>
      <c r="R160" t="s">
        <v>5</v>
      </c>
    </row>
    <row r="161" spans="1:18">
      <c r="A161" t="s">
        <v>5</v>
      </c>
      <c r="B161" t="s">
        <v>5</v>
      </c>
      <c r="C161" t="s">
        <v>2241</v>
      </c>
      <c r="D161" t="s">
        <v>5</v>
      </c>
      <c r="E161" t="s">
        <v>2242</v>
      </c>
      <c r="F161" t="s">
        <v>2763</v>
      </c>
      <c r="G161" t="s">
        <v>2764</v>
      </c>
      <c r="H161" t="s">
        <v>2765</v>
      </c>
      <c r="I161" t="s">
        <v>5</v>
      </c>
      <c r="J161" t="s">
        <v>5</v>
      </c>
      <c r="K161" t="s">
        <v>2766</v>
      </c>
      <c r="L161" t="s">
        <v>5</v>
      </c>
      <c r="M161" t="s">
        <v>5</v>
      </c>
      <c r="N161" t="s">
        <v>5</v>
      </c>
      <c r="O161" t="s">
        <v>2240</v>
      </c>
      <c r="P161" t="s">
        <v>5</v>
      </c>
      <c r="Q161" t="s">
        <v>5</v>
      </c>
      <c r="R161" t="s">
        <v>5</v>
      </c>
    </row>
    <row r="162" spans="1:18">
      <c r="A162" t="s">
        <v>5</v>
      </c>
      <c r="B162" t="s">
        <v>5</v>
      </c>
      <c r="C162" t="s">
        <v>2767</v>
      </c>
      <c r="D162" t="s">
        <v>5</v>
      </c>
      <c r="E162" t="s">
        <v>2768</v>
      </c>
      <c r="F162" t="s">
        <v>2769</v>
      </c>
      <c r="G162" t="s">
        <v>2770</v>
      </c>
      <c r="H162" t="s">
        <v>2771</v>
      </c>
      <c r="I162" t="s">
        <v>5</v>
      </c>
      <c r="J162" t="s">
        <v>5</v>
      </c>
      <c r="K162" t="s">
        <v>2762</v>
      </c>
      <c r="L162" t="s">
        <v>5</v>
      </c>
      <c r="M162" t="s">
        <v>5</v>
      </c>
      <c r="N162" t="s">
        <v>5</v>
      </c>
      <c r="O162" t="s">
        <v>2240</v>
      </c>
      <c r="P162" t="s">
        <v>5</v>
      </c>
      <c r="Q162" t="s">
        <v>5</v>
      </c>
      <c r="R162" t="s">
        <v>5</v>
      </c>
    </row>
    <row r="163" spans="1:18">
      <c r="A163" t="s">
        <v>5</v>
      </c>
      <c r="B163" t="s">
        <v>5</v>
      </c>
      <c r="C163" t="s">
        <v>2772</v>
      </c>
      <c r="D163" t="s">
        <v>5</v>
      </c>
      <c r="E163" t="s">
        <v>2773</v>
      </c>
      <c r="F163" t="s">
        <v>2774</v>
      </c>
      <c r="G163" t="s">
        <v>2775</v>
      </c>
      <c r="H163" t="s">
        <v>2776</v>
      </c>
      <c r="I163" t="s">
        <v>5</v>
      </c>
      <c r="J163" t="s">
        <v>5</v>
      </c>
      <c r="K163" t="s">
        <v>2762</v>
      </c>
      <c r="L163" t="s">
        <v>5</v>
      </c>
      <c r="M163" t="s">
        <v>5</v>
      </c>
      <c r="N163" t="s">
        <v>5</v>
      </c>
      <c r="O163" t="s">
        <v>2240</v>
      </c>
      <c r="P163" t="s">
        <v>5</v>
      </c>
      <c r="Q163" t="s">
        <v>5</v>
      </c>
      <c r="R163" t="s">
        <v>5</v>
      </c>
    </row>
    <row r="164" spans="1:18" hidden="1">
      <c r="A164" t="s">
        <v>5</v>
      </c>
      <c r="B164" t="s">
        <v>5</v>
      </c>
      <c r="C164" t="s">
        <v>2234</v>
      </c>
      <c r="D164" t="s">
        <v>5</v>
      </c>
      <c r="E164" t="s">
        <v>2235</v>
      </c>
      <c r="F164" t="s">
        <v>2777</v>
      </c>
      <c r="G164" t="s">
        <v>2760</v>
      </c>
      <c r="H164" t="s">
        <v>2761</v>
      </c>
      <c r="I164" t="s">
        <v>5</v>
      </c>
      <c r="J164" t="s">
        <v>5</v>
      </c>
      <c r="K164" t="s">
        <v>2762</v>
      </c>
      <c r="L164" t="s">
        <v>5</v>
      </c>
      <c r="M164" t="s">
        <v>5</v>
      </c>
      <c r="N164" t="s">
        <v>5</v>
      </c>
      <c r="O164" t="s">
        <v>2240</v>
      </c>
      <c r="P164" t="s">
        <v>5</v>
      </c>
      <c r="Q164" t="s">
        <v>5</v>
      </c>
      <c r="R164" t="s">
        <v>5</v>
      </c>
    </row>
    <row r="165" spans="1:18" hidden="1">
      <c r="A165" t="s">
        <v>5</v>
      </c>
      <c r="B165" t="s">
        <v>5</v>
      </c>
      <c r="C165" t="s">
        <v>2234</v>
      </c>
      <c r="D165" t="s">
        <v>5</v>
      </c>
      <c r="E165" t="s">
        <v>2235</v>
      </c>
      <c r="F165" t="s">
        <v>2778</v>
      </c>
      <c r="G165" t="s">
        <v>2779</v>
      </c>
      <c r="H165" t="s">
        <v>2780</v>
      </c>
      <c r="I165" t="s">
        <v>5</v>
      </c>
      <c r="J165" t="s">
        <v>5</v>
      </c>
      <c r="K165" t="s">
        <v>2781</v>
      </c>
      <c r="L165" t="s">
        <v>5</v>
      </c>
      <c r="M165" t="s">
        <v>5</v>
      </c>
      <c r="N165" t="s">
        <v>5</v>
      </c>
      <c r="O165" t="s">
        <v>2240</v>
      </c>
      <c r="P165" t="s">
        <v>5</v>
      </c>
      <c r="Q165" t="s">
        <v>5</v>
      </c>
      <c r="R165" t="s">
        <v>5</v>
      </c>
    </row>
    <row r="166" spans="1:18" hidden="1">
      <c r="A166" t="s">
        <v>5</v>
      </c>
      <c r="B166" t="s">
        <v>5</v>
      </c>
      <c r="C166" t="s">
        <v>2234</v>
      </c>
      <c r="D166" t="s">
        <v>5</v>
      </c>
      <c r="E166" t="s">
        <v>2235</v>
      </c>
      <c r="F166" t="s">
        <v>2782</v>
      </c>
      <c r="G166" t="s">
        <v>2783</v>
      </c>
      <c r="H166" t="s">
        <v>2784</v>
      </c>
      <c r="I166" t="s">
        <v>5</v>
      </c>
      <c r="J166" t="s">
        <v>5</v>
      </c>
      <c r="K166" t="s">
        <v>2636</v>
      </c>
      <c r="L166" t="s">
        <v>5</v>
      </c>
      <c r="M166" t="s">
        <v>5</v>
      </c>
      <c r="N166" t="s">
        <v>5</v>
      </c>
      <c r="O166" t="s">
        <v>2240</v>
      </c>
      <c r="P166" t="s">
        <v>5</v>
      </c>
      <c r="Q166" t="s">
        <v>5</v>
      </c>
      <c r="R166" t="s">
        <v>5</v>
      </c>
    </row>
    <row r="167" spans="1:18">
      <c r="A167" t="s">
        <v>5</v>
      </c>
      <c r="B167" t="s">
        <v>5</v>
      </c>
      <c r="C167" t="s">
        <v>2785</v>
      </c>
      <c r="D167" t="s">
        <v>5</v>
      </c>
      <c r="E167" t="s">
        <v>2786</v>
      </c>
      <c r="F167" t="s">
        <v>2782</v>
      </c>
      <c r="G167" t="s">
        <v>2783</v>
      </c>
      <c r="H167" t="s">
        <v>2784</v>
      </c>
      <c r="I167" t="s">
        <v>5</v>
      </c>
      <c r="J167" t="s">
        <v>5</v>
      </c>
      <c r="K167" t="s">
        <v>2636</v>
      </c>
      <c r="L167" t="s">
        <v>5</v>
      </c>
      <c r="M167" t="s">
        <v>5</v>
      </c>
      <c r="N167" t="s">
        <v>5</v>
      </c>
      <c r="O167" t="s">
        <v>2240</v>
      </c>
      <c r="P167" t="s">
        <v>5</v>
      </c>
      <c r="Q167" t="s">
        <v>5</v>
      </c>
      <c r="R167" t="s">
        <v>5</v>
      </c>
    </row>
    <row r="168" spans="1:18" hidden="1">
      <c r="A168" t="s">
        <v>5</v>
      </c>
      <c r="B168" t="s">
        <v>5</v>
      </c>
      <c r="C168" t="s">
        <v>2234</v>
      </c>
      <c r="D168" t="s">
        <v>5</v>
      </c>
      <c r="E168" t="s">
        <v>2235</v>
      </c>
      <c r="F168" t="s">
        <v>2787</v>
      </c>
      <c r="G168" t="s">
        <v>2788</v>
      </c>
      <c r="H168" t="s">
        <v>2789</v>
      </c>
      <c r="I168" t="s">
        <v>5</v>
      </c>
      <c r="J168" t="s">
        <v>5</v>
      </c>
      <c r="K168" t="s">
        <v>2790</v>
      </c>
      <c r="L168" t="s">
        <v>5</v>
      </c>
      <c r="M168" t="s">
        <v>5</v>
      </c>
      <c r="N168" t="s">
        <v>5</v>
      </c>
      <c r="O168" t="s">
        <v>2240</v>
      </c>
      <c r="P168" t="s">
        <v>5</v>
      </c>
      <c r="Q168" t="s">
        <v>5</v>
      </c>
      <c r="R168" t="s">
        <v>5</v>
      </c>
    </row>
    <row r="169" spans="1:18" hidden="1">
      <c r="A169" t="s">
        <v>5</v>
      </c>
      <c r="B169" t="s">
        <v>5</v>
      </c>
      <c r="C169" t="s">
        <v>2234</v>
      </c>
      <c r="D169" t="s">
        <v>5</v>
      </c>
      <c r="E169" t="s">
        <v>2235</v>
      </c>
      <c r="F169" t="s">
        <v>2791</v>
      </c>
      <c r="G169" t="s">
        <v>2792</v>
      </c>
      <c r="H169" t="s">
        <v>2793</v>
      </c>
      <c r="I169" t="s">
        <v>5</v>
      </c>
      <c r="J169" t="s">
        <v>5</v>
      </c>
      <c r="K169" t="s">
        <v>2794</v>
      </c>
      <c r="L169" t="s">
        <v>5</v>
      </c>
      <c r="M169" t="s">
        <v>5</v>
      </c>
      <c r="N169" t="s">
        <v>5</v>
      </c>
      <c r="O169" t="s">
        <v>2240</v>
      </c>
      <c r="P169" t="s">
        <v>5</v>
      </c>
      <c r="Q169" t="s">
        <v>5</v>
      </c>
      <c r="R169" t="s">
        <v>5</v>
      </c>
    </row>
    <row r="170" spans="1:18">
      <c r="A170" t="s">
        <v>5</v>
      </c>
      <c r="B170" t="s">
        <v>5</v>
      </c>
      <c r="C170" t="s">
        <v>2795</v>
      </c>
      <c r="D170" t="s">
        <v>5</v>
      </c>
      <c r="E170" t="s">
        <v>2796</v>
      </c>
      <c r="F170" t="s">
        <v>2791</v>
      </c>
      <c r="G170" t="s">
        <v>2792</v>
      </c>
      <c r="H170" t="s">
        <v>2793</v>
      </c>
      <c r="I170" t="s">
        <v>5</v>
      </c>
      <c r="J170" t="s">
        <v>5</v>
      </c>
      <c r="K170" t="s">
        <v>2794</v>
      </c>
      <c r="L170" t="s">
        <v>5</v>
      </c>
      <c r="M170" t="s">
        <v>5</v>
      </c>
      <c r="N170" t="s">
        <v>5</v>
      </c>
      <c r="O170" t="s">
        <v>2240</v>
      </c>
      <c r="P170" t="s">
        <v>5</v>
      </c>
      <c r="Q170" t="s">
        <v>5</v>
      </c>
      <c r="R170" t="s">
        <v>5</v>
      </c>
    </row>
    <row r="171" spans="1:18" hidden="1">
      <c r="A171" t="s">
        <v>5</v>
      </c>
      <c r="B171" t="s">
        <v>5</v>
      </c>
      <c r="C171" t="s">
        <v>2234</v>
      </c>
      <c r="D171" t="s">
        <v>5</v>
      </c>
      <c r="E171" t="s">
        <v>2235</v>
      </c>
      <c r="F171" t="s">
        <v>2797</v>
      </c>
      <c r="G171" t="s">
        <v>2798</v>
      </c>
      <c r="H171" t="s">
        <v>2799</v>
      </c>
      <c r="I171" t="s">
        <v>5</v>
      </c>
      <c r="J171" t="s">
        <v>5</v>
      </c>
      <c r="K171" t="s">
        <v>2800</v>
      </c>
      <c r="L171" t="s">
        <v>5</v>
      </c>
      <c r="M171" t="s">
        <v>5</v>
      </c>
      <c r="N171" t="s">
        <v>5</v>
      </c>
      <c r="O171" t="s">
        <v>2240</v>
      </c>
      <c r="P171" t="s">
        <v>5</v>
      </c>
      <c r="Q171" t="s">
        <v>5</v>
      </c>
      <c r="R171" t="s">
        <v>5</v>
      </c>
    </row>
    <row r="172" spans="1:18">
      <c r="A172" t="s">
        <v>5</v>
      </c>
      <c r="B172" t="s">
        <v>5</v>
      </c>
      <c r="C172" t="s">
        <v>2801</v>
      </c>
      <c r="D172" t="s">
        <v>5</v>
      </c>
      <c r="E172" t="s">
        <v>2802</v>
      </c>
      <c r="F172" t="s">
        <v>2803</v>
      </c>
      <c r="G172" t="s">
        <v>2804</v>
      </c>
      <c r="H172" t="s">
        <v>2805</v>
      </c>
      <c r="I172" t="s">
        <v>5</v>
      </c>
      <c r="J172" t="s">
        <v>5</v>
      </c>
      <c r="K172" t="s">
        <v>2806</v>
      </c>
      <c r="L172" t="s">
        <v>5</v>
      </c>
      <c r="M172" t="s">
        <v>5</v>
      </c>
      <c r="N172" t="s">
        <v>5</v>
      </c>
      <c r="O172" t="s">
        <v>2240</v>
      </c>
      <c r="P172" t="s">
        <v>5</v>
      </c>
      <c r="Q172" t="s">
        <v>5</v>
      </c>
      <c r="R172" t="s">
        <v>5</v>
      </c>
    </row>
    <row r="173" spans="1:18">
      <c r="A173" t="s">
        <v>5</v>
      </c>
      <c r="B173" t="s">
        <v>5</v>
      </c>
      <c r="C173" t="s">
        <v>2807</v>
      </c>
      <c r="D173" t="s">
        <v>5</v>
      </c>
      <c r="E173" t="s">
        <v>2808</v>
      </c>
      <c r="F173" t="s">
        <v>2809</v>
      </c>
      <c r="G173" t="s">
        <v>2810</v>
      </c>
      <c r="H173" t="s">
        <v>2811</v>
      </c>
      <c r="I173" t="s">
        <v>5</v>
      </c>
      <c r="J173" t="s">
        <v>5</v>
      </c>
      <c r="K173" t="s">
        <v>2812</v>
      </c>
      <c r="L173" t="s">
        <v>5</v>
      </c>
      <c r="M173" t="s">
        <v>5</v>
      </c>
      <c r="N173" t="s">
        <v>5</v>
      </c>
      <c r="O173" t="s">
        <v>2240</v>
      </c>
      <c r="P173" t="s">
        <v>5</v>
      </c>
      <c r="Q173" t="s">
        <v>5</v>
      </c>
      <c r="R173" t="s">
        <v>5</v>
      </c>
    </row>
    <row r="174" spans="1:18">
      <c r="A174" t="s">
        <v>5</v>
      </c>
      <c r="B174" t="s">
        <v>5</v>
      </c>
      <c r="C174" t="s">
        <v>2813</v>
      </c>
      <c r="D174" t="s">
        <v>5</v>
      </c>
      <c r="E174" t="s">
        <v>2814</v>
      </c>
      <c r="F174" t="s">
        <v>2815</v>
      </c>
      <c r="G174" t="s">
        <v>2816</v>
      </c>
      <c r="H174" t="s">
        <v>2817</v>
      </c>
      <c r="I174" t="s">
        <v>5</v>
      </c>
      <c r="J174" t="s">
        <v>5</v>
      </c>
      <c r="K174" t="s">
        <v>2818</v>
      </c>
      <c r="L174" t="s">
        <v>5</v>
      </c>
      <c r="M174" t="s">
        <v>5</v>
      </c>
      <c r="N174" t="s">
        <v>5</v>
      </c>
      <c r="O174" t="s">
        <v>2240</v>
      </c>
      <c r="P174" t="s">
        <v>5</v>
      </c>
      <c r="Q174" t="s">
        <v>5</v>
      </c>
      <c r="R174" t="s">
        <v>5</v>
      </c>
    </row>
    <row r="175" spans="1:18">
      <c r="A175" t="s">
        <v>5</v>
      </c>
      <c r="B175" t="s">
        <v>5</v>
      </c>
      <c r="C175" t="s">
        <v>2819</v>
      </c>
      <c r="D175" t="s">
        <v>5</v>
      </c>
      <c r="E175" t="s">
        <v>2820</v>
      </c>
      <c r="F175" t="s">
        <v>2797</v>
      </c>
      <c r="G175" t="s">
        <v>2798</v>
      </c>
      <c r="H175" t="s">
        <v>2799</v>
      </c>
      <c r="I175" t="s">
        <v>5</v>
      </c>
      <c r="J175" t="s">
        <v>5</v>
      </c>
      <c r="K175" t="s">
        <v>2800</v>
      </c>
      <c r="L175" t="s">
        <v>5</v>
      </c>
      <c r="M175" t="s">
        <v>5</v>
      </c>
      <c r="N175" t="s">
        <v>5</v>
      </c>
      <c r="O175" t="s">
        <v>2240</v>
      </c>
      <c r="P175" t="s">
        <v>5</v>
      </c>
      <c r="Q175" t="s">
        <v>5</v>
      </c>
      <c r="R175" t="s">
        <v>5</v>
      </c>
    </row>
    <row r="176" spans="1:18">
      <c r="A176" t="s">
        <v>5</v>
      </c>
      <c r="B176" t="s">
        <v>5</v>
      </c>
      <c r="C176" t="s">
        <v>2821</v>
      </c>
      <c r="D176" t="s">
        <v>5</v>
      </c>
      <c r="E176" t="s">
        <v>2822</v>
      </c>
      <c r="F176" t="s">
        <v>2823</v>
      </c>
      <c r="G176" t="s">
        <v>2824</v>
      </c>
      <c r="H176" t="s">
        <v>2825</v>
      </c>
      <c r="I176" t="s">
        <v>5</v>
      </c>
      <c r="J176" t="s">
        <v>5</v>
      </c>
      <c r="K176" t="s">
        <v>2826</v>
      </c>
      <c r="L176" t="s">
        <v>5</v>
      </c>
      <c r="M176" t="s">
        <v>5</v>
      </c>
      <c r="N176" t="s">
        <v>5</v>
      </c>
      <c r="O176" t="s">
        <v>2240</v>
      </c>
      <c r="P176" t="s">
        <v>5</v>
      </c>
      <c r="Q176" t="s">
        <v>5</v>
      </c>
      <c r="R176" t="s">
        <v>5</v>
      </c>
    </row>
    <row r="177" spans="1:18">
      <c r="A177" t="s">
        <v>5</v>
      </c>
      <c r="B177" t="s">
        <v>5</v>
      </c>
      <c r="C177" t="s">
        <v>2827</v>
      </c>
      <c r="D177" t="s">
        <v>5</v>
      </c>
      <c r="E177" t="s">
        <v>2828</v>
      </c>
      <c r="F177" t="s">
        <v>2829</v>
      </c>
      <c r="G177" t="s">
        <v>2830</v>
      </c>
      <c r="H177" t="s">
        <v>2831</v>
      </c>
      <c r="I177" t="s">
        <v>5</v>
      </c>
      <c r="J177" t="s">
        <v>5</v>
      </c>
      <c r="K177" t="s">
        <v>2832</v>
      </c>
      <c r="L177" t="s">
        <v>5</v>
      </c>
      <c r="M177" t="s">
        <v>5</v>
      </c>
      <c r="N177" t="s">
        <v>5</v>
      </c>
      <c r="O177" t="s">
        <v>2240</v>
      </c>
      <c r="P177" t="s">
        <v>5</v>
      </c>
      <c r="Q177" t="s">
        <v>5</v>
      </c>
      <c r="R177" t="s">
        <v>5</v>
      </c>
    </row>
    <row r="178" spans="1:18">
      <c r="A178" t="s">
        <v>5</v>
      </c>
      <c r="B178" t="s">
        <v>5</v>
      </c>
      <c r="C178" t="s">
        <v>2833</v>
      </c>
      <c r="D178" t="s">
        <v>5</v>
      </c>
      <c r="E178" t="s">
        <v>2834</v>
      </c>
      <c r="F178" t="s">
        <v>2835</v>
      </c>
      <c r="G178" t="s">
        <v>2836</v>
      </c>
      <c r="H178" t="s">
        <v>2837</v>
      </c>
      <c r="I178" t="s">
        <v>5</v>
      </c>
      <c r="J178" t="s">
        <v>5</v>
      </c>
      <c r="K178" t="s">
        <v>2838</v>
      </c>
      <c r="L178" t="s">
        <v>5</v>
      </c>
      <c r="M178" t="s">
        <v>5</v>
      </c>
      <c r="N178" t="s">
        <v>5</v>
      </c>
      <c r="O178" t="s">
        <v>2240</v>
      </c>
      <c r="P178" t="s">
        <v>5</v>
      </c>
      <c r="Q178" t="s">
        <v>5</v>
      </c>
      <c r="R178" t="s">
        <v>5</v>
      </c>
    </row>
    <row r="179" spans="1:18" hidden="1">
      <c r="A179" t="s">
        <v>5</v>
      </c>
      <c r="B179" t="s">
        <v>5</v>
      </c>
      <c r="C179" t="s">
        <v>2234</v>
      </c>
      <c r="D179" t="s">
        <v>5</v>
      </c>
      <c r="E179" t="s">
        <v>2235</v>
      </c>
      <c r="F179" t="s">
        <v>2839</v>
      </c>
      <c r="G179" t="s">
        <v>2840</v>
      </c>
      <c r="H179" t="s">
        <v>2841</v>
      </c>
      <c r="I179" t="s">
        <v>5</v>
      </c>
      <c r="J179" t="s">
        <v>5</v>
      </c>
      <c r="K179" t="s">
        <v>2632</v>
      </c>
      <c r="L179" t="s">
        <v>5</v>
      </c>
      <c r="M179" t="s">
        <v>5</v>
      </c>
      <c r="N179" t="s">
        <v>5</v>
      </c>
      <c r="O179" t="s">
        <v>2240</v>
      </c>
      <c r="P179" t="s">
        <v>5</v>
      </c>
      <c r="Q179" t="s">
        <v>5</v>
      </c>
      <c r="R179" t="s">
        <v>5</v>
      </c>
    </row>
    <row r="180" spans="1:18" hidden="1">
      <c r="A180" t="s">
        <v>5</v>
      </c>
      <c r="B180" t="s">
        <v>5</v>
      </c>
      <c r="C180" t="s">
        <v>2234</v>
      </c>
      <c r="D180" t="s">
        <v>5</v>
      </c>
      <c r="E180" t="s">
        <v>2235</v>
      </c>
      <c r="F180" t="s">
        <v>2842</v>
      </c>
      <c r="G180" t="s">
        <v>2843</v>
      </c>
      <c r="H180" t="s">
        <v>2844</v>
      </c>
      <c r="I180" t="s">
        <v>5</v>
      </c>
      <c r="J180" t="s">
        <v>5</v>
      </c>
      <c r="K180" t="s">
        <v>2845</v>
      </c>
      <c r="L180" t="s">
        <v>5</v>
      </c>
      <c r="M180" t="s">
        <v>5</v>
      </c>
      <c r="N180" t="s">
        <v>5</v>
      </c>
      <c r="O180" t="s">
        <v>2240</v>
      </c>
      <c r="P180" t="s">
        <v>5</v>
      </c>
      <c r="Q180" t="s">
        <v>5</v>
      </c>
      <c r="R180" t="s">
        <v>5</v>
      </c>
    </row>
    <row r="181" spans="1:18" hidden="1">
      <c r="A181" t="s">
        <v>5</v>
      </c>
      <c r="B181" t="s">
        <v>5</v>
      </c>
      <c r="C181" t="s">
        <v>2234</v>
      </c>
      <c r="D181" t="s">
        <v>5</v>
      </c>
      <c r="E181" t="s">
        <v>2235</v>
      </c>
      <c r="F181" t="s">
        <v>2846</v>
      </c>
      <c r="G181" t="s">
        <v>2847</v>
      </c>
      <c r="H181" t="s">
        <v>2848</v>
      </c>
      <c r="I181" t="s">
        <v>5</v>
      </c>
      <c r="J181" t="s">
        <v>5</v>
      </c>
      <c r="K181" t="s">
        <v>2849</v>
      </c>
      <c r="L181" t="s">
        <v>5</v>
      </c>
      <c r="M181" t="s">
        <v>5</v>
      </c>
      <c r="N181" t="s">
        <v>5</v>
      </c>
      <c r="O181" t="s">
        <v>2240</v>
      </c>
      <c r="P181" t="s">
        <v>5</v>
      </c>
      <c r="Q181" t="s">
        <v>5</v>
      </c>
      <c r="R181" t="s">
        <v>5</v>
      </c>
    </row>
    <row r="182" spans="1:18" hidden="1">
      <c r="A182" t="s">
        <v>5</v>
      </c>
      <c r="B182" t="s">
        <v>5</v>
      </c>
      <c r="C182" t="s">
        <v>2234</v>
      </c>
      <c r="D182" t="s">
        <v>5</v>
      </c>
      <c r="E182" t="s">
        <v>2235</v>
      </c>
      <c r="F182" t="s">
        <v>2850</v>
      </c>
      <c r="G182" t="s">
        <v>2851</v>
      </c>
      <c r="H182" t="s">
        <v>2852</v>
      </c>
      <c r="I182" t="s">
        <v>5</v>
      </c>
      <c r="J182" t="s">
        <v>5</v>
      </c>
      <c r="K182" t="s">
        <v>2853</v>
      </c>
      <c r="L182" t="s">
        <v>5</v>
      </c>
      <c r="M182" t="s">
        <v>5</v>
      </c>
      <c r="N182" t="s">
        <v>5</v>
      </c>
      <c r="O182" t="s">
        <v>2240</v>
      </c>
      <c r="P182" t="s">
        <v>5</v>
      </c>
      <c r="Q182" t="s">
        <v>5</v>
      </c>
      <c r="R182" t="s">
        <v>5</v>
      </c>
    </row>
    <row r="183" spans="1:18">
      <c r="A183" t="s">
        <v>5</v>
      </c>
      <c r="B183" t="s">
        <v>5</v>
      </c>
      <c r="C183" t="s">
        <v>2854</v>
      </c>
      <c r="D183" t="s">
        <v>5</v>
      </c>
      <c r="E183" t="s">
        <v>2855</v>
      </c>
      <c r="F183" t="s">
        <v>2856</v>
      </c>
      <c r="G183" t="s">
        <v>2857</v>
      </c>
      <c r="H183" t="s">
        <v>2858</v>
      </c>
      <c r="I183" t="s">
        <v>5</v>
      </c>
      <c r="J183" t="s">
        <v>5</v>
      </c>
      <c r="K183" t="s">
        <v>2859</v>
      </c>
      <c r="L183" t="s">
        <v>5</v>
      </c>
      <c r="M183" t="s">
        <v>5</v>
      </c>
      <c r="N183" t="s">
        <v>5</v>
      </c>
      <c r="O183" t="s">
        <v>2240</v>
      </c>
      <c r="P183" t="s">
        <v>5</v>
      </c>
      <c r="Q183" t="s">
        <v>5</v>
      </c>
      <c r="R183" t="s">
        <v>5</v>
      </c>
    </row>
    <row r="184" spans="1:18" hidden="1">
      <c r="A184" t="s">
        <v>5</v>
      </c>
      <c r="B184" t="s">
        <v>5</v>
      </c>
      <c r="C184" t="s">
        <v>2234</v>
      </c>
      <c r="D184" t="s">
        <v>5</v>
      </c>
      <c r="E184" t="s">
        <v>2235</v>
      </c>
      <c r="F184" t="s">
        <v>2860</v>
      </c>
      <c r="G184" t="s">
        <v>2861</v>
      </c>
      <c r="H184" t="s">
        <v>2862</v>
      </c>
      <c r="I184" t="s">
        <v>5</v>
      </c>
      <c r="J184" t="s">
        <v>5</v>
      </c>
      <c r="K184" t="s">
        <v>2863</v>
      </c>
      <c r="L184" t="s">
        <v>5</v>
      </c>
      <c r="M184" t="s">
        <v>5</v>
      </c>
      <c r="N184" t="s">
        <v>5</v>
      </c>
      <c r="O184" t="s">
        <v>2240</v>
      </c>
      <c r="P184" t="s">
        <v>5</v>
      </c>
      <c r="Q184" t="s">
        <v>5</v>
      </c>
      <c r="R184" t="s">
        <v>5</v>
      </c>
    </row>
    <row r="185" spans="1:18" hidden="1">
      <c r="A185" t="s">
        <v>5</v>
      </c>
      <c r="B185" t="s">
        <v>5</v>
      </c>
      <c r="C185" t="s">
        <v>2234</v>
      </c>
      <c r="D185" t="s">
        <v>5</v>
      </c>
      <c r="E185" t="s">
        <v>2235</v>
      </c>
      <c r="F185" t="s">
        <v>2864</v>
      </c>
      <c r="G185" t="s">
        <v>2865</v>
      </c>
      <c r="H185" t="s">
        <v>2866</v>
      </c>
      <c r="I185" t="s">
        <v>5</v>
      </c>
      <c r="J185" t="s">
        <v>5</v>
      </c>
      <c r="K185" t="s">
        <v>2867</v>
      </c>
      <c r="L185" t="s">
        <v>5</v>
      </c>
      <c r="M185" t="s">
        <v>5</v>
      </c>
      <c r="N185" t="s">
        <v>5</v>
      </c>
      <c r="O185" t="s">
        <v>2240</v>
      </c>
      <c r="P185" t="s">
        <v>5</v>
      </c>
      <c r="Q185" t="s">
        <v>5</v>
      </c>
      <c r="R185" t="s">
        <v>5</v>
      </c>
    </row>
    <row r="186" spans="1:18" hidden="1">
      <c r="A186" t="s">
        <v>5</v>
      </c>
      <c r="B186" t="s">
        <v>5</v>
      </c>
      <c r="C186" t="s">
        <v>2234</v>
      </c>
      <c r="D186" t="s">
        <v>5</v>
      </c>
      <c r="E186" t="s">
        <v>2235</v>
      </c>
      <c r="F186" t="s">
        <v>2868</v>
      </c>
      <c r="G186" t="s">
        <v>2869</v>
      </c>
      <c r="H186" t="s">
        <v>2870</v>
      </c>
      <c r="I186" t="s">
        <v>5</v>
      </c>
      <c r="J186" t="s">
        <v>5</v>
      </c>
      <c r="K186" t="s">
        <v>2739</v>
      </c>
      <c r="L186" t="s">
        <v>5</v>
      </c>
      <c r="M186" t="s">
        <v>5</v>
      </c>
      <c r="N186" t="s">
        <v>5</v>
      </c>
      <c r="O186" t="s">
        <v>2240</v>
      </c>
      <c r="P186" t="s">
        <v>5</v>
      </c>
      <c r="Q186" t="s">
        <v>5</v>
      </c>
      <c r="R186" t="s">
        <v>5</v>
      </c>
    </row>
    <row r="187" spans="1:18" hidden="1">
      <c r="A187" t="s">
        <v>5</v>
      </c>
      <c r="B187" t="s">
        <v>5</v>
      </c>
      <c r="C187" t="s">
        <v>2234</v>
      </c>
      <c r="D187" t="s">
        <v>5</v>
      </c>
      <c r="E187" t="s">
        <v>2235</v>
      </c>
      <c r="F187" t="s">
        <v>2871</v>
      </c>
      <c r="G187" t="s">
        <v>2872</v>
      </c>
      <c r="H187" t="s">
        <v>2873</v>
      </c>
      <c r="I187" t="s">
        <v>5</v>
      </c>
      <c r="J187" t="s">
        <v>5</v>
      </c>
      <c r="K187" t="s">
        <v>2874</v>
      </c>
      <c r="L187" t="s">
        <v>5</v>
      </c>
      <c r="M187" t="s">
        <v>5</v>
      </c>
      <c r="N187" t="s">
        <v>5</v>
      </c>
      <c r="O187" t="s">
        <v>2240</v>
      </c>
      <c r="P187" t="s">
        <v>5</v>
      </c>
      <c r="Q187" t="s">
        <v>5</v>
      </c>
      <c r="R187" t="s">
        <v>5</v>
      </c>
    </row>
    <row r="188" spans="1:18" hidden="1">
      <c r="A188" t="s">
        <v>5</v>
      </c>
      <c r="B188" t="s">
        <v>5</v>
      </c>
      <c r="C188" t="s">
        <v>2234</v>
      </c>
      <c r="D188" t="s">
        <v>5</v>
      </c>
      <c r="E188" t="s">
        <v>2235</v>
      </c>
      <c r="F188" t="s">
        <v>2875</v>
      </c>
      <c r="G188" t="s">
        <v>2876</v>
      </c>
      <c r="H188" t="s">
        <v>2877</v>
      </c>
      <c r="I188" t="s">
        <v>5</v>
      </c>
      <c r="J188" t="s">
        <v>5</v>
      </c>
      <c r="K188" t="s">
        <v>2878</v>
      </c>
      <c r="L188" t="s">
        <v>5</v>
      </c>
      <c r="M188" t="s">
        <v>5</v>
      </c>
      <c r="N188" t="s">
        <v>5</v>
      </c>
      <c r="O188" t="s">
        <v>2240</v>
      </c>
      <c r="P188" t="s">
        <v>5</v>
      </c>
      <c r="Q188" t="s">
        <v>5</v>
      </c>
      <c r="R188" t="s">
        <v>5</v>
      </c>
    </row>
    <row r="189" spans="1:18" hidden="1">
      <c r="A189" t="s">
        <v>5</v>
      </c>
      <c r="B189" t="s">
        <v>5</v>
      </c>
      <c r="C189" t="s">
        <v>2234</v>
      </c>
      <c r="D189" t="s">
        <v>5</v>
      </c>
      <c r="E189" t="s">
        <v>2235</v>
      </c>
      <c r="F189" t="s">
        <v>2879</v>
      </c>
      <c r="G189" t="s">
        <v>2880</v>
      </c>
      <c r="H189" t="s">
        <v>2881</v>
      </c>
      <c r="I189" t="s">
        <v>5</v>
      </c>
      <c r="J189" t="s">
        <v>5</v>
      </c>
      <c r="K189" t="s">
        <v>2882</v>
      </c>
      <c r="L189" t="s">
        <v>5</v>
      </c>
      <c r="M189" t="s">
        <v>5</v>
      </c>
      <c r="N189" t="s">
        <v>5</v>
      </c>
      <c r="O189" t="s">
        <v>2240</v>
      </c>
      <c r="P189" t="s">
        <v>5</v>
      </c>
      <c r="Q189" t="s">
        <v>5</v>
      </c>
      <c r="R189" t="s">
        <v>5</v>
      </c>
    </row>
    <row r="190" spans="1:18" hidden="1">
      <c r="A190" t="s">
        <v>5</v>
      </c>
      <c r="B190" t="s">
        <v>5</v>
      </c>
      <c r="C190" t="s">
        <v>2234</v>
      </c>
      <c r="D190" t="s">
        <v>5</v>
      </c>
      <c r="E190" t="s">
        <v>2235</v>
      </c>
      <c r="F190" t="s">
        <v>2883</v>
      </c>
      <c r="G190" t="s">
        <v>2884</v>
      </c>
      <c r="H190" t="s">
        <v>2885</v>
      </c>
      <c r="I190" t="s">
        <v>5</v>
      </c>
      <c r="J190" t="s">
        <v>5</v>
      </c>
      <c r="K190" t="s">
        <v>2886</v>
      </c>
      <c r="L190" t="s">
        <v>5</v>
      </c>
      <c r="M190" t="s">
        <v>5</v>
      </c>
      <c r="N190" t="s">
        <v>5</v>
      </c>
      <c r="O190" t="s">
        <v>2240</v>
      </c>
      <c r="P190" t="s">
        <v>5</v>
      </c>
      <c r="Q190" t="s">
        <v>5</v>
      </c>
      <c r="R190" t="s">
        <v>5</v>
      </c>
    </row>
    <row r="191" spans="1:18" hidden="1">
      <c r="A191" t="s">
        <v>5</v>
      </c>
      <c r="B191" t="s">
        <v>5</v>
      </c>
      <c r="C191" t="s">
        <v>2234</v>
      </c>
      <c r="D191" t="s">
        <v>5</v>
      </c>
      <c r="E191" t="s">
        <v>2235</v>
      </c>
      <c r="F191" t="s">
        <v>2887</v>
      </c>
      <c r="G191" t="s">
        <v>2888</v>
      </c>
      <c r="H191" t="s">
        <v>2889</v>
      </c>
      <c r="I191" t="s">
        <v>5</v>
      </c>
      <c r="J191" t="s">
        <v>5</v>
      </c>
      <c r="K191" t="s">
        <v>2271</v>
      </c>
      <c r="L191" t="s">
        <v>5</v>
      </c>
      <c r="M191" t="s">
        <v>5</v>
      </c>
      <c r="N191" t="s">
        <v>5</v>
      </c>
      <c r="O191" t="s">
        <v>2240</v>
      </c>
      <c r="P191" t="s">
        <v>5</v>
      </c>
      <c r="Q191" t="s">
        <v>5</v>
      </c>
      <c r="R191" t="s">
        <v>5</v>
      </c>
    </row>
    <row r="192" spans="1:18" hidden="1">
      <c r="A192" t="s">
        <v>5</v>
      </c>
      <c r="B192" t="s">
        <v>5</v>
      </c>
      <c r="C192" t="s">
        <v>2234</v>
      </c>
      <c r="D192" t="s">
        <v>5</v>
      </c>
      <c r="E192" t="s">
        <v>2235</v>
      </c>
      <c r="F192" t="s">
        <v>2890</v>
      </c>
      <c r="G192" t="s">
        <v>2891</v>
      </c>
      <c r="H192" t="s">
        <v>2892</v>
      </c>
      <c r="I192" t="s">
        <v>5</v>
      </c>
      <c r="J192" t="s">
        <v>5</v>
      </c>
      <c r="K192" t="s">
        <v>2893</v>
      </c>
      <c r="L192" t="s">
        <v>5</v>
      </c>
      <c r="M192" t="s">
        <v>5</v>
      </c>
      <c r="N192" t="s">
        <v>5</v>
      </c>
      <c r="O192" t="s">
        <v>2240</v>
      </c>
      <c r="P192" t="s">
        <v>5</v>
      </c>
      <c r="Q192" t="s">
        <v>5</v>
      </c>
      <c r="R192" t="s">
        <v>5</v>
      </c>
    </row>
    <row r="193" spans="1:18" hidden="1">
      <c r="A193" t="s">
        <v>5</v>
      </c>
      <c r="B193" t="s">
        <v>5</v>
      </c>
      <c r="C193" t="s">
        <v>2234</v>
      </c>
      <c r="D193" t="s">
        <v>5</v>
      </c>
      <c r="E193" t="s">
        <v>2235</v>
      </c>
      <c r="F193" t="s">
        <v>2894</v>
      </c>
      <c r="G193" t="s">
        <v>2895</v>
      </c>
      <c r="H193" t="s">
        <v>2896</v>
      </c>
      <c r="I193" t="s">
        <v>5</v>
      </c>
      <c r="J193" t="s">
        <v>5</v>
      </c>
      <c r="K193" t="s">
        <v>2897</v>
      </c>
      <c r="L193" t="s">
        <v>5</v>
      </c>
      <c r="M193" t="s">
        <v>5</v>
      </c>
      <c r="N193" t="s">
        <v>5</v>
      </c>
      <c r="O193" t="s">
        <v>2240</v>
      </c>
      <c r="P193" t="s">
        <v>5</v>
      </c>
      <c r="Q193" t="s">
        <v>5</v>
      </c>
      <c r="R193" t="s">
        <v>5</v>
      </c>
    </row>
    <row r="194" spans="1:18" hidden="1">
      <c r="A194" t="s">
        <v>5</v>
      </c>
      <c r="B194" t="s">
        <v>5</v>
      </c>
      <c r="C194" t="s">
        <v>2234</v>
      </c>
      <c r="D194" t="s">
        <v>5</v>
      </c>
      <c r="E194" t="s">
        <v>2235</v>
      </c>
      <c r="F194" t="s">
        <v>2898</v>
      </c>
      <c r="G194" t="s">
        <v>2899</v>
      </c>
      <c r="H194" t="s">
        <v>2900</v>
      </c>
      <c r="I194" t="s">
        <v>5</v>
      </c>
      <c r="J194" t="s">
        <v>5</v>
      </c>
      <c r="K194" t="s">
        <v>2901</v>
      </c>
      <c r="L194" t="s">
        <v>5</v>
      </c>
      <c r="M194" t="s">
        <v>5</v>
      </c>
      <c r="N194" t="s">
        <v>5</v>
      </c>
      <c r="O194" t="s">
        <v>2240</v>
      </c>
      <c r="P194" t="s">
        <v>5</v>
      </c>
      <c r="Q194" t="s">
        <v>5</v>
      </c>
      <c r="R194" t="s">
        <v>5</v>
      </c>
    </row>
    <row r="195" spans="1:18">
      <c r="A195" t="s">
        <v>5</v>
      </c>
      <c r="B195" t="s">
        <v>5</v>
      </c>
      <c r="C195" t="s">
        <v>2902</v>
      </c>
      <c r="D195" t="s">
        <v>5</v>
      </c>
      <c r="E195" t="s">
        <v>2903</v>
      </c>
      <c r="F195" t="s">
        <v>2904</v>
      </c>
      <c r="G195" t="s">
        <v>2905</v>
      </c>
      <c r="H195" t="s">
        <v>2906</v>
      </c>
      <c r="I195" t="s">
        <v>5</v>
      </c>
      <c r="J195" t="s">
        <v>5</v>
      </c>
      <c r="K195" t="s">
        <v>2901</v>
      </c>
      <c r="L195" t="s">
        <v>5</v>
      </c>
      <c r="M195" t="s">
        <v>5</v>
      </c>
      <c r="N195" t="s">
        <v>5</v>
      </c>
      <c r="O195" t="s">
        <v>2240</v>
      </c>
      <c r="P195" t="s">
        <v>5</v>
      </c>
      <c r="Q195" t="s">
        <v>5</v>
      </c>
      <c r="R195" t="s">
        <v>5</v>
      </c>
    </row>
    <row r="196" spans="1:18">
      <c r="A196" t="s">
        <v>5</v>
      </c>
      <c r="B196" t="s">
        <v>5</v>
      </c>
      <c r="C196" t="s">
        <v>2907</v>
      </c>
      <c r="D196" t="s">
        <v>5</v>
      </c>
      <c r="E196" t="s">
        <v>2908</v>
      </c>
      <c r="F196" t="s">
        <v>2909</v>
      </c>
      <c r="G196" t="s">
        <v>2910</v>
      </c>
      <c r="H196" t="s">
        <v>2911</v>
      </c>
      <c r="I196" t="s">
        <v>5</v>
      </c>
      <c r="J196" t="s">
        <v>5</v>
      </c>
      <c r="K196" t="s">
        <v>2901</v>
      </c>
      <c r="L196" t="s">
        <v>5</v>
      </c>
      <c r="M196" t="s">
        <v>5</v>
      </c>
      <c r="N196" t="s">
        <v>5</v>
      </c>
      <c r="O196" t="s">
        <v>2240</v>
      </c>
      <c r="P196" t="s">
        <v>5</v>
      </c>
      <c r="Q196" t="s">
        <v>5</v>
      </c>
      <c r="R196" t="s">
        <v>5</v>
      </c>
    </row>
    <row r="197" spans="1:18">
      <c r="A197" t="s">
        <v>5</v>
      </c>
      <c r="B197" t="s">
        <v>5</v>
      </c>
      <c r="C197" t="s">
        <v>2912</v>
      </c>
      <c r="D197" t="s">
        <v>5</v>
      </c>
      <c r="E197" t="s">
        <v>2913</v>
      </c>
      <c r="F197" t="s">
        <v>2914</v>
      </c>
      <c r="G197" t="s">
        <v>2915</v>
      </c>
      <c r="H197" t="s">
        <v>2916</v>
      </c>
      <c r="I197" t="s">
        <v>5</v>
      </c>
      <c r="J197" t="s">
        <v>5</v>
      </c>
      <c r="K197" t="s">
        <v>2917</v>
      </c>
      <c r="L197" t="s">
        <v>5</v>
      </c>
      <c r="M197" t="s">
        <v>5</v>
      </c>
      <c r="N197" t="s">
        <v>5</v>
      </c>
      <c r="O197" t="s">
        <v>2240</v>
      </c>
      <c r="P197" t="s">
        <v>5</v>
      </c>
      <c r="Q197" t="s">
        <v>5</v>
      </c>
      <c r="R197" t="s">
        <v>5</v>
      </c>
    </row>
    <row r="198" spans="1:18">
      <c r="A198" t="s">
        <v>5</v>
      </c>
      <c r="B198" t="s">
        <v>5</v>
      </c>
      <c r="C198" t="s">
        <v>2918</v>
      </c>
      <c r="D198" t="s">
        <v>5</v>
      </c>
      <c r="E198" t="s">
        <v>2919</v>
      </c>
      <c r="F198" t="s">
        <v>2920</v>
      </c>
      <c r="G198" t="s">
        <v>2921</v>
      </c>
      <c r="H198" t="s">
        <v>2922</v>
      </c>
      <c r="I198" t="s">
        <v>5</v>
      </c>
      <c r="J198" t="s">
        <v>5</v>
      </c>
      <c r="K198" t="s">
        <v>2917</v>
      </c>
      <c r="L198" t="s">
        <v>5</v>
      </c>
      <c r="M198" t="s">
        <v>5</v>
      </c>
      <c r="N198" t="s">
        <v>5</v>
      </c>
      <c r="O198" t="s">
        <v>2240</v>
      </c>
      <c r="P198" t="s">
        <v>5</v>
      </c>
      <c r="Q198" t="s">
        <v>5</v>
      </c>
      <c r="R198" t="s">
        <v>5</v>
      </c>
    </row>
    <row r="199" spans="1:18">
      <c r="A199" t="s">
        <v>5</v>
      </c>
      <c r="B199" t="s">
        <v>5</v>
      </c>
      <c r="C199" t="s">
        <v>2923</v>
      </c>
      <c r="D199" t="s">
        <v>5</v>
      </c>
      <c r="E199" t="s">
        <v>2924</v>
      </c>
      <c r="F199" t="s">
        <v>2925</v>
      </c>
      <c r="G199" t="s">
        <v>2926</v>
      </c>
      <c r="H199" t="s">
        <v>2927</v>
      </c>
      <c r="I199" t="s">
        <v>5</v>
      </c>
      <c r="J199" t="s">
        <v>5</v>
      </c>
      <c r="K199" t="s">
        <v>2928</v>
      </c>
      <c r="L199" t="s">
        <v>5</v>
      </c>
      <c r="M199" t="s">
        <v>5</v>
      </c>
      <c r="N199" t="s">
        <v>5</v>
      </c>
      <c r="O199" t="s">
        <v>2240</v>
      </c>
      <c r="P199" t="s">
        <v>5</v>
      </c>
      <c r="Q199" t="s">
        <v>5</v>
      </c>
      <c r="R199" t="s">
        <v>5</v>
      </c>
    </row>
    <row r="200" spans="1:18" hidden="1">
      <c r="A200" t="s">
        <v>5</v>
      </c>
      <c r="B200" t="s">
        <v>5</v>
      </c>
      <c r="C200" t="s">
        <v>2234</v>
      </c>
      <c r="D200" t="s">
        <v>5</v>
      </c>
      <c r="E200" t="s">
        <v>2235</v>
      </c>
      <c r="F200" t="s">
        <v>2929</v>
      </c>
      <c r="G200" t="s">
        <v>2930</v>
      </c>
      <c r="H200" t="s">
        <v>2931</v>
      </c>
      <c r="I200" t="s">
        <v>2932</v>
      </c>
      <c r="J200" t="s">
        <v>5</v>
      </c>
      <c r="K200" t="s">
        <v>2933</v>
      </c>
      <c r="L200" t="s">
        <v>5</v>
      </c>
      <c r="M200" t="s">
        <v>5</v>
      </c>
      <c r="N200" t="s">
        <v>5</v>
      </c>
      <c r="O200" t="s">
        <v>2240</v>
      </c>
      <c r="P200" t="s">
        <v>5</v>
      </c>
      <c r="Q200" t="s">
        <v>5</v>
      </c>
      <c r="R200" t="s">
        <v>5</v>
      </c>
    </row>
    <row r="201" spans="1:18" hidden="1">
      <c r="A201" t="s">
        <v>5</v>
      </c>
      <c r="B201" t="s">
        <v>5</v>
      </c>
      <c r="C201" t="s">
        <v>2234</v>
      </c>
      <c r="D201" t="s">
        <v>5</v>
      </c>
      <c r="E201" t="s">
        <v>2235</v>
      </c>
      <c r="F201" t="s">
        <v>2934</v>
      </c>
      <c r="G201" t="s">
        <v>2935</v>
      </c>
      <c r="H201" t="s">
        <v>2936</v>
      </c>
      <c r="I201" t="s">
        <v>5</v>
      </c>
      <c r="J201" t="s">
        <v>5</v>
      </c>
      <c r="K201" t="s">
        <v>2937</v>
      </c>
      <c r="L201" t="s">
        <v>5</v>
      </c>
      <c r="M201" t="s">
        <v>5</v>
      </c>
      <c r="N201" t="s">
        <v>5</v>
      </c>
      <c r="O201" t="s">
        <v>2240</v>
      </c>
      <c r="P201" t="s">
        <v>5</v>
      </c>
      <c r="Q201" t="s">
        <v>5</v>
      </c>
      <c r="R201" t="s">
        <v>5</v>
      </c>
    </row>
    <row r="202" spans="1:18" hidden="1">
      <c r="A202" t="s">
        <v>5</v>
      </c>
      <c r="B202" t="s">
        <v>5</v>
      </c>
      <c r="C202" t="s">
        <v>2234</v>
      </c>
      <c r="D202" t="s">
        <v>5</v>
      </c>
      <c r="E202" t="s">
        <v>2235</v>
      </c>
      <c r="F202" t="s">
        <v>2938</v>
      </c>
      <c r="G202" t="s">
        <v>2939</v>
      </c>
      <c r="H202" t="s">
        <v>2940</v>
      </c>
      <c r="I202" t="s">
        <v>5</v>
      </c>
      <c r="J202" t="s">
        <v>5</v>
      </c>
      <c r="K202" t="s">
        <v>2941</v>
      </c>
      <c r="L202" t="s">
        <v>5</v>
      </c>
      <c r="M202" t="s">
        <v>5</v>
      </c>
      <c r="N202" t="s">
        <v>5</v>
      </c>
      <c r="O202" t="s">
        <v>2240</v>
      </c>
      <c r="P202" t="s">
        <v>5</v>
      </c>
      <c r="Q202" t="s">
        <v>5</v>
      </c>
      <c r="R202" t="s">
        <v>5</v>
      </c>
    </row>
    <row r="203" spans="1:18" hidden="1">
      <c r="A203" t="s">
        <v>5</v>
      </c>
      <c r="B203" t="s">
        <v>5</v>
      </c>
      <c r="C203" t="s">
        <v>2234</v>
      </c>
      <c r="D203" t="s">
        <v>5</v>
      </c>
      <c r="E203" t="s">
        <v>2235</v>
      </c>
      <c r="F203" t="s">
        <v>2942</v>
      </c>
      <c r="G203" t="s">
        <v>2943</v>
      </c>
      <c r="H203" t="s">
        <v>2944</v>
      </c>
      <c r="I203" t="s">
        <v>5</v>
      </c>
      <c r="J203" t="s">
        <v>5</v>
      </c>
      <c r="K203" t="s">
        <v>2945</v>
      </c>
      <c r="L203" t="s">
        <v>5</v>
      </c>
      <c r="M203" t="s">
        <v>5</v>
      </c>
      <c r="N203" t="s">
        <v>5</v>
      </c>
      <c r="O203" t="s">
        <v>2240</v>
      </c>
      <c r="P203" t="s">
        <v>5</v>
      </c>
      <c r="Q203" t="s">
        <v>5</v>
      </c>
      <c r="R203" t="s">
        <v>5</v>
      </c>
    </row>
    <row r="204" spans="1:18">
      <c r="A204" t="s">
        <v>5</v>
      </c>
      <c r="B204" t="s">
        <v>5</v>
      </c>
      <c r="C204" t="s">
        <v>2946</v>
      </c>
      <c r="D204" t="s">
        <v>5</v>
      </c>
      <c r="E204" t="s">
        <v>2947</v>
      </c>
      <c r="F204" t="s">
        <v>2948</v>
      </c>
      <c r="G204" t="s">
        <v>2949</v>
      </c>
      <c r="H204" t="s">
        <v>2950</v>
      </c>
      <c r="I204" t="s">
        <v>5</v>
      </c>
      <c r="J204" t="s">
        <v>5</v>
      </c>
      <c r="K204" t="s">
        <v>2951</v>
      </c>
      <c r="L204" t="s">
        <v>5</v>
      </c>
      <c r="M204" t="s">
        <v>5</v>
      </c>
      <c r="N204" t="s">
        <v>5</v>
      </c>
      <c r="O204" t="s">
        <v>2240</v>
      </c>
      <c r="P204" t="s">
        <v>5</v>
      </c>
      <c r="Q204" t="s">
        <v>5</v>
      </c>
      <c r="R204" t="s">
        <v>5</v>
      </c>
    </row>
    <row r="205" spans="1:18">
      <c r="A205" t="s">
        <v>5</v>
      </c>
      <c r="B205" t="s">
        <v>5</v>
      </c>
      <c r="C205" t="s">
        <v>2952</v>
      </c>
      <c r="D205" t="s">
        <v>5</v>
      </c>
      <c r="E205" t="s">
        <v>2953</v>
      </c>
      <c r="F205" t="s">
        <v>2942</v>
      </c>
      <c r="G205" t="s">
        <v>2943</v>
      </c>
      <c r="H205" t="s">
        <v>2944</v>
      </c>
      <c r="I205" t="s">
        <v>5</v>
      </c>
      <c r="J205" t="s">
        <v>5</v>
      </c>
      <c r="K205" t="s">
        <v>2945</v>
      </c>
      <c r="L205" t="s">
        <v>5</v>
      </c>
      <c r="M205" t="s">
        <v>5</v>
      </c>
      <c r="N205" t="s">
        <v>5</v>
      </c>
      <c r="O205" t="s">
        <v>2240</v>
      </c>
      <c r="P205" t="s">
        <v>5</v>
      </c>
      <c r="Q205" t="s">
        <v>5</v>
      </c>
      <c r="R205" t="s">
        <v>5</v>
      </c>
    </row>
    <row r="206" spans="1:18">
      <c r="A206" t="s">
        <v>5</v>
      </c>
      <c r="B206" t="s">
        <v>5</v>
      </c>
      <c r="C206" t="s">
        <v>2954</v>
      </c>
      <c r="D206" t="s">
        <v>5</v>
      </c>
      <c r="E206" t="s">
        <v>2955</v>
      </c>
      <c r="F206" t="s">
        <v>2956</v>
      </c>
      <c r="G206" t="s">
        <v>2957</v>
      </c>
      <c r="H206" t="s">
        <v>2958</v>
      </c>
      <c r="I206" t="s">
        <v>5</v>
      </c>
      <c r="J206" t="s">
        <v>5</v>
      </c>
      <c r="K206" t="s">
        <v>2959</v>
      </c>
      <c r="L206" t="s">
        <v>5</v>
      </c>
      <c r="M206" t="s">
        <v>5</v>
      </c>
      <c r="N206" t="s">
        <v>5</v>
      </c>
      <c r="O206" t="s">
        <v>2240</v>
      </c>
      <c r="P206" t="s">
        <v>5</v>
      </c>
      <c r="Q206" t="s">
        <v>5</v>
      </c>
      <c r="R206" t="s">
        <v>5</v>
      </c>
    </row>
    <row r="207" spans="1:18">
      <c r="A207" t="s">
        <v>5</v>
      </c>
      <c r="B207" t="s">
        <v>5</v>
      </c>
      <c r="C207" t="s">
        <v>2960</v>
      </c>
      <c r="D207" t="s">
        <v>5</v>
      </c>
      <c r="E207" t="s">
        <v>2961</v>
      </c>
      <c r="F207" t="s">
        <v>2962</v>
      </c>
      <c r="G207" t="s">
        <v>2963</v>
      </c>
      <c r="H207" t="s">
        <v>2964</v>
      </c>
      <c r="I207" t="s">
        <v>5</v>
      </c>
      <c r="J207" t="s">
        <v>5</v>
      </c>
      <c r="K207" t="s">
        <v>2965</v>
      </c>
      <c r="L207" t="s">
        <v>5</v>
      </c>
      <c r="M207" t="s">
        <v>5</v>
      </c>
      <c r="N207" t="s">
        <v>5</v>
      </c>
      <c r="O207" t="s">
        <v>2240</v>
      </c>
      <c r="P207" t="s">
        <v>5</v>
      </c>
      <c r="Q207" t="s">
        <v>5</v>
      </c>
      <c r="R207" t="s">
        <v>5</v>
      </c>
    </row>
    <row r="208" spans="1:18">
      <c r="A208" t="s">
        <v>5</v>
      </c>
      <c r="B208" t="s">
        <v>5</v>
      </c>
      <c r="C208" t="s">
        <v>2966</v>
      </c>
      <c r="D208" t="s">
        <v>5</v>
      </c>
      <c r="E208" t="s">
        <v>2967</v>
      </c>
      <c r="F208" t="s">
        <v>2968</v>
      </c>
      <c r="G208" t="s">
        <v>2969</v>
      </c>
      <c r="H208" t="s">
        <v>2970</v>
      </c>
      <c r="I208" t="s">
        <v>5</v>
      </c>
      <c r="J208" t="s">
        <v>5</v>
      </c>
      <c r="K208" t="s">
        <v>2965</v>
      </c>
      <c r="L208" t="s">
        <v>5</v>
      </c>
      <c r="M208" t="s">
        <v>5</v>
      </c>
      <c r="N208" t="s">
        <v>5</v>
      </c>
      <c r="O208" t="s">
        <v>2240</v>
      </c>
      <c r="P208" t="s">
        <v>5</v>
      </c>
      <c r="Q208" t="s">
        <v>5</v>
      </c>
      <c r="R208" t="s">
        <v>5</v>
      </c>
    </row>
    <row r="209" spans="1:18">
      <c r="A209" t="s">
        <v>5</v>
      </c>
      <c r="B209" t="s">
        <v>5</v>
      </c>
      <c r="C209" t="s">
        <v>2971</v>
      </c>
      <c r="D209" t="s">
        <v>5</v>
      </c>
      <c r="E209" t="s">
        <v>2972</v>
      </c>
      <c r="F209" t="s">
        <v>2973</v>
      </c>
      <c r="G209" t="s">
        <v>2974</v>
      </c>
      <c r="H209" t="s">
        <v>2975</v>
      </c>
      <c r="I209" t="s">
        <v>5</v>
      </c>
      <c r="J209" t="s">
        <v>5</v>
      </c>
      <c r="K209" t="s">
        <v>2976</v>
      </c>
      <c r="L209" t="s">
        <v>5</v>
      </c>
      <c r="M209" t="s">
        <v>5</v>
      </c>
      <c r="N209" t="s">
        <v>5</v>
      </c>
      <c r="O209" t="s">
        <v>2240</v>
      </c>
      <c r="P209" t="s">
        <v>5</v>
      </c>
      <c r="Q209" t="s">
        <v>5</v>
      </c>
      <c r="R209" t="s">
        <v>5</v>
      </c>
    </row>
    <row r="210" spans="1:18">
      <c r="A210" t="s">
        <v>5</v>
      </c>
      <c r="B210" t="s">
        <v>5</v>
      </c>
      <c r="C210" t="s">
        <v>2977</v>
      </c>
      <c r="D210" t="s">
        <v>5</v>
      </c>
      <c r="E210" t="s">
        <v>2978</v>
      </c>
      <c r="F210" t="s">
        <v>2979</v>
      </c>
      <c r="G210" t="s">
        <v>2980</v>
      </c>
      <c r="H210" t="s">
        <v>2981</v>
      </c>
      <c r="I210" t="s">
        <v>5</v>
      </c>
      <c r="J210" t="s">
        <v>5</v>
      </c>
      <c r="K210" t="s">
        <v>2982</v>
      </c>
      <c r="L210" t="s">
        <v>5</v>
      </c>
      <c r="M210" t="s">
        <v>5</v>
      </c>
      <c r="N210" t="s">
        <v>5</v>
      </c>
      <c r="O210" t="s">
        <v>2240</v>
      </c>
      <c r="P210" t="s">
        <v>5</v>
      </c>
      <c r="Q210" t="s">
        <v>5</v>
      </c>
      <c r="R210" t="s">
        <v>5</v>
      </c>
    </row>
    <row r="211" spans="1:18" hidden="1">
      <c r="A211" t="s">
        <v>5</v>
      </c>
      <c r="B211" t="s">
        <v>5</v>
      </c>
      <c r="C211" t="s">
        <v>2234</v>
      </c>
      <c r="D211" t="s">
        <v>5</v>
      </c>
      <c r="E211" t="s">
        <v>2235</v>
      </c>
      <c r="F211" t="s">
        <v>2983</v>
      </c>
      <c r="G211" t="s">
        <v>2984</v>
      </c>
      <c r="H211" t="s">
        <v>2985</v>
      </c>
      <c r="I211" t="s">
        <v>5</v>
      </c>
      <c r="J211" t="s">
        <v>5</v>
      </c>
      <c r="K211" t="s">
        <v>2299</v>
      </c>
      <c r="L211" t="s">
        <v>5</v>
      </c>
      <c r="M211" t="s">
        <v>5</v>
      </c>
      <c r="N211" t="s">
        <v>5</v>
      </c>
      <c r="O211" t="s">
        <v>2240</v>
      </c>
      <c r="P211" t="s">
        <v>5</v>
      </c>
      <c r="Q211" t="s">
        <v>5</v>
      </c>
      <c r="R211" t="s">
        <v>5</v>
      </c>
    </row>
    <row r="212" spans="1:18" hidden="1">
      <c r="A212" t="s">
        <v>5</v>
      </c>
      <c r="B212" t="s">
        <v>5</v>
      </c>
      <c r="C212" t="s">
        <v>2234</v>
      </c>
      <c r="D212" t="s">
        <v>5</v>
      </c>
      <c r="E212" t="s">
        <v>2235</v>
      </c>
      <c r="F212" t="s">
        <v>2986</v>
      </c>
      <c r="G212" t="s">
        <v>2987</v>
      </c>
      <c r="H212" t="s">
        <v>2988</v>
      </c>
      <c r="I212" t="s">
        <v>5</v>
      </c>
      <c r="J212" t="s">
        <v>5</v>
      </c>
      <c r="K212" t="s">
        <v>2262</v>
      </c>
      <c r="L212" t="s">
        <v>5</v>
      </c>
      <c r="M212" t="s">
        <v>5</v>
      </c>
      <c r="N212" t="s">
        <v>5</v>
      </c>
      <c r="O212" t="s">
        <v>2240</v>
      </c>
      <c r="P212" t="s">
        <v>5</v>
      </c>
      <c r="Q212" t="s">
        <v>5</v>
      </c>
      <c r="R212" t="s">
        <v>5</v>
      </c>
    </row>
    <row r="213" spans="1:18">
      <c r="A213" t="s">
        <v>5</v>
      </c>
      <c r="B213" t="s">
        <v>5</v>
      </c>
      <c r="C213" t="s">
        <v>2989</v>
      </c>
      <c r="D213" t="s">
        <v>5</v>
      </c>
      <c r="E213" t="s">
        <v>2990</v>
      </c>
      <c r="F213" t="s">
        <v>2991</v>
      </c>
      <c r="G213" t="s">
        <v>2992</v>
      </c>
      <c r="H213" t="s">
        <v>2993</v>
      </c>
      <c r="I213" t="s">
        <v>5</v>
      </c>
      <c r="J213" t="s">
        <v>5</v>
      </c>
      <c r="K213" t="s">
        <v>2994</v>
      </c>
      <c r="L213" t="s">
        <v>5</v>
      </c>
      <c r="M213" t="s">
        <v>5</v>
      </c>
      <c r="N213" t="s">
        <v>5</v>
      </c>
      <c r="O213" t="s">
        <v>2240</v>
      </c>
      <c r="P213" t="s">
        <v>5</v>
      </c>
      <c r="Q213" t="s">
        <v>5</v>
      </c>
      <c r="R213" t="s">
        <v>5</v>
      </c>
    </row>
    <row r="214" spans="1:18" hidden="1">
      <c r="A214" t="s">
        <v>5</v>
      </c>
      <c r="B214" t="s">
        <v>5</v>
      </c>
      <c r="C214" t="s">
        <v>2234</v>
      </c>
      <c r="D214" t="s">
        <v>5</v>
      </c>
      <c r="E214" t="s">
        <v>2235</v>
      </c>
      <c r="F214" t="s">
        <v>2995</v>
      </c>
      <c r="G214" t="s">
        <v>2996</v>
      </c>
      <c r="H214" t="s">
        <v>2997</v>
      </c>
      <c r="I214" t="s">
        <v>5</v>
      </c>
      <c r="J214" t="s">
        <v>5</v>
      </c>
      <c r="K214" t="s">
        <v>2998</v>
      </c>
      <c r="L214" t="s">
        <v>5</v>
      </c>
      <c r="M214" t="s">
        <v>5</v>
      </c>
      <c r="N214" t="s">
        <v>5</v>
      </c>
      <c r="O214" t="s">
        <v>2240</v>
      </c>
      <c r="P214" t="s">
        <v>5</v>
      </c>
      <c r="Q214" t="s">
        <v>5</v>
      </c>
      <c r="R214" t="s">
        <v>5</v>
      </c>
    </row>
    <row r="215" spans="1:18">
      <c r="A215" t="s">
        <v>5</v>
      </c>
      <c r="B215" t="s">
        <v>5</v>
      </c>
      <c r="C215" t="s">
        <v>2999</v>
      </c>
      <c r="D215" t="s">
        <v>5</v>
      </c>
      <c r="E215" t="s">
        <v>3000</v>
      </c>
      <c r="F215" t="s">
        <v>3001</v>
      </c>
      <c r="G215" t="s">
        <v>3002</v>
      </c>
      <c r="H215" t="s">
        <v>3003</v>
      </c>
      <c r="I215" t="s">
        <v>5</v>
      </c>
      <c r="J215" t="s">
        <v>5</v>
      </c>
      <c r="K215" t="s">
        <v>2998</v>
      </c>
      <c r="L215" t="s">
        <v>5</v>
      </c>
      <c r="M215" t="s">
        <v>5</v>
      </c>
      <c r="N215" t="s">
        <v>5</v>
      </c>
      <c r="O215" t="s">
        <v>2240</v>
      </c>
      <c r="P215" t="s">
        <v>5</v>
      </c>
      <c r="Q215" t="s">
        <v>5</v>
      </c>
      <c r="R215" t="s">
        <v>5</v>
      </c>
    </row>
    <row r="216" spans="1:18" hidden="1">
      <c r="A216" t="s">
        <v>5</v>
      </c>
      <c r="B216" t="s">
        <v>5</v>
      </c>
      <c r="C216" t="s">
        <v>2234</v>
      </c>
      <c r="D216" t="s">
        <v>5</v>
      </c>
      <c r="E216" t="s">
        <v>2235</v>
      </c>
      <c r="F216" t="s">
        <v>3004</v>
      </c>
      <c r="G216" t="s">
        <v>3005</v>
      </c>
      <c r="H216" t="s">
        <v>3006</v>
      </c>
      <c r="I216" t="s">
        <v>5</v>
      </c>
      <c r="J216" t="s">
        <v>5</v>
      </c>
      <c r="K216" t="s">
        <v>3007</v>
      </c>
      <c r="L216" t="s">
        <v>5</v>
      </c>
      <c r="M216" t="s">
        <v>5</v>
      </c>
      <c r="N216" t="s">
        <v>5</v>
      </c>
      <c r="O216" t="s">
        <v>2240</v>
      </c>
      <c r="P216" t="s">
        <v>5</v>
      </c>
      <c r="Q216" t="s">
        <v>5</v>
      </c>
      <c r="R216" t="s">
        <v>5</v>
      </c>
    </row>
    <row r="217" spans="1:18" hidden="1">
      <c r="A217" t="s">
        <v>5</v>
      </c>
      <c r="B217" t="s">
        <v>5</v>
      </c>
      <c r="C217" t="s">
        <v>2234</v>
      </c>
      <c r="D217" t="s">
        <v>5</v>
      </c>
      <c r="E217" t="s">
        <v>2235</v>
      </c>
      <c r="F217" t="s">
        <v>3008</v>
      </c>
      <c r="G217" t="s">
        <v>3009</v>
      </c>
      <c r="H217" t="s">
        <v>3010</v>
      </c>
      <c r="I217" t="s">
        <v>5</v>
      </c>
      <c r="J217" t="s">
        <v>5</v>
      </c>
      <c r="K217" t="s">
        <v>3011</v>
      </c>
      <c r="L217" t="s">
        <v>5</v>
      </c>
      <c r="M217" t="s">
        <v>5</v>
      </c>
      <c r="N217" t="s">
        <v>5</v>
      </c>
      <c r="O217" t="s">
        <v>2240</v>
      </c>
      <c r="P217" t="s">
        <v>5</v>
      </c>
      <c r="Q217" t="s">
        <v>5</v>
      </c>
      <c r="R217" t="s">
        <v>5</v>
      </c>
    </row>
    <row r="218" spans="1:18" hidden="1">
      <c r="A218" t="s">
        <v>5</v>
      </c>
      <c r="B218" t="s">
        <v>5</v>
      </c>
      <c r="C218" t="s">
        <v>2234</v>
      </c>
      <c r="D218" t="s">
        <v>5</v>
      </c>
      <c r="E218" t="s">
        <v>2235</v>
      </c>
      <c r="F218" t="s">
        <v>3012</v>
      </c>
      <c r="G218" t="s">
        <v>3013</v>
      </c>
      <c r="H218" t="s">
        <v>3014</v>
      </c>
      <c r="I218" t="s">
        <v>5</v>
      </c>
      <c r="J218" t="s">
        <v>5</v>
      </c>
      <c r="K218" t="s">
        <v>3015</v>
      </c>
      <c r="L218" t="s">
        <v>5</v>
      </c>
      <c r="M218" t="s">
        <v>5</v>
      </c>
      <c r="N218" t="s">
        <v>5</v>
      </c>
      <c r="O218" t="s">
        <v>2240</v>
      </c>
      <c r="P218" t="s">
        <v>5</v>
      </c>
      <c r="Q218" t="s">
        <v>5</v>
      </c>
      <c r="R218" t="s">
        <v>5</v>
      </c>
    </row>
    <row r="219" spans="1:18" hidden="1">
      <c r="A219" t="s">
        <v>5</v>
      </c>
      <c r="B219" t="s">
        <v>5</v>
      </c>
      <c r="C219" t="s">
        <v>2234</v>
      </c>
      <c r="D219" t="s">
        <v>5</v>
      </c>
      <c r="E219" t="s">
        <v>2235</v>
      </c>
      <c r="F219" t="s">
        <v>3016</v>
      </c>
      <c r="G219" t="s">
        <v>3017</v>
      </c>
      <c r="H219" t="s">
        <v>3018</v>
      </c>
      <c r="I219" t="s">
        <v>5</v>
      </c>
      <c r="J219" t="s">
        <v>5</v>
      </c>
      <c r="K219" t="s">
        <v>3019</v>
      </c>
      <c r="L219" t="s">
        <v>5</v>
      </c>
      <c r="M219" t="s">
        <v>5</v>
      </c>
      <c r="N219" t="s">
        <v>5</v>
      </c>
      <c r="O219" t="s">
        <v>2240</v>
      </c>
      <c r="P219" t="s">
        <v>5</v>
      </c>
      <c r="Q219" t="s">
        <v>5</v>
      </c>
      <c r="R219" t="s">
        <v>5</v>
      </c>
    </row>
    <row r="220" spans="1:18" hidden="1">
      <c r="A220" t="s">
        <v>5</v>
      </c>
      <c r="B220" t="s">
        <v>5</v>
      </c>
      <c r="C220" t="s">
        <v>2234</v>
      </c>
      <c r="D220" t="s">
        <v>5</v>
      </c>
      <c r="E220" t="s">
        <v>2235</v>
      </c>
      <c r="F220" t="s">
        <v>3020</v>
      </c>
      <c r="G220" t="s">
        <v>3021</v>
      </c>
      <c r="H220" t="s">
        <v>3022</v>
      </c>
      <c r="I220" t="s">
        <v>5</v>
      </c>
      <c r="J220" t="s">
        <v>5</v>
      </c>
      <c r="K220" t="s">
        <v>3023</v>
      </c>
      <c r="L220" t="s">
        <v>5</v>
      </c>
      <c r="M220" t="s">
        <v>5</v>
      </c>
      <c r="N220" t="s">
        <v>5</v>
      </c>
      <c r="O220" t="s">
        <v>2240</v>
      </c>
      <c r="P220" t="s">
        <v>5</v>
      </c>
      <c r="Q220" t="s">
        <v>5</v>
      </c>
      <c r="R220" t="s">
        <v>5</v>
      </c>
    </row>
    <row r="221" spans="1:18" hidden="1">
      <c r="A221" t="s">
        <v>5</v>
      </c>
      <c r="B221" t="s">
        <v>5</v>
      </c>
      <c r="C221" t="s">
        <v>2234</v>
      </c>
      <c r="D221" t="s">
        <v>5</v>
      </c>
      <c r="E221" t="s">
        <v>2235</v>
      </c>
      <c r="F221" t="s">
        <v>3024</v>
      </c>
      <c r="G221" t="s">
        <v>3025</v>
      </c>
      <c r="H221" t="s">
        <v>3026</v>
      </c>
      <c r="I221" t="s">
        <v>5</v>
      </c>
      <c r="J221" t="s">
        <v>5</v>
      </c>
      <c r="K221" t="s">
        <v>3027</v>
      </c>
      <c r="L221" t="s">
        <v>5</v>
      </c>
      <c r="M221" t="s">
        <v>5</v>
      </c>
      <c r="N221" t="s">
        <v>5</v>
      </c>
      <c r="O221" t="s">
        <v>2240</v>
      </c>
      <c r="P221" t="s">
        <v>5</v>
      </c>
      <c r="Q221" t="s">
        <v>5</v>
      </c>
      <c r="R221" t="s">
        <v>5</v>
      </c>
    </row>
    <row r="222" spans="1:18">
      <c r="A222" t="s">
        <v>5</v>
      </c>
      <c r="B222" t="s">
        <v>5</v>
      </c>
      <c r="C222" t="s">
        <v>2795</v>
      </c>
      <c r="D222" t="s">
        <v>5</v>
      </c>
      <c r="E222" t="s">
        <v>2796</v>
      </c>
      <c r="F222" t="s">
        <v>3028</v>
      </c>
      <c r="G222" t="s">
        <v>3029</v>
      </c>
      <c r="H222" t="s">
        <v>3030</v>
      </c>
      <c r="I222" t="s">
        <v>5</v>
      </c>
      <c r="J222" t="s">
        <v>5</v>
      </c>
      <c r="K222" t="s">
        <v>3027</v>
      </c>
      <c r="L222" t="s">
        <v>5</v>
      </c>
      <c r="M222" t="s">
        <v>5</v>
      </c>
      <c r="N222" t="s">
        <v>5</v>
      </c>
      <c r="O222" t="s">
        <v>2240</v>
      </c>
      <c r="P222" t="s">
        <v>5</v>
      </c>
      <c r="Q222" t="s">
        <v>5</v>
      </c>
      <c r="R222" t="s">
        <v>5</v>
      </c>
    </row>
    <row r="223" spans="1:18" hidden="1">
      <c r="A223" t="s">
        <v>5</v>
      </c>
      <c r="B223" t="s">
        <v>5</v>
      </c>
      <c r="C223" t="s">
        <v>2234</v>
      </c>
      <c r="D223" t="s">
        <v>5</v>
      </c>
      <c r="E223" t="s">
        <v>2235</v>
      </c>
      <c r="F223" t="s">
        <v>3031</v>
      </c>
      <c r="G223" t="s">
        <v>3032</v>
      </c>
      <c r="H223" t="s">
        <v>3033</v>
      </c>
      <c r="I223" t="s">
        <v>5</v>
      </c>
      <c r="J223" t="s">
        <v>5</v>
      </c>
      <c r="K223" t="s">
        <v>3034</v>
      </c>
      <c r="L223" t="s">
        <v>5</v>
      </c>
      <c r="M223" t="s">
        <v>5</v>
      </c>
      <c r="N223" t="s">
        <v>5</v>
      </c>
      <c r="O223" t="s">
        <v>2240</v>
      </c>
      <c r="P223" t="s">
        <v>5</v>
      </c>
      <c r="Q223" t="s">
        <v>5</v>
      </c>
      <c r="R223" t="s">
        <v>5</v>
      </c>
    </row>
    <row r="224" spans="1:18">
      <c r="A224" t="s">
        <v>5</v>
      </c>
      <c r="B224" t="s">
        <v>5</v>
      </c>
      <c r="C224" t="s">
        <v>3035</v>
      </c>
      <c r="D224" t="s">
        <v>5</v>
      </c>
      <c r="E224" t="s">
        <v>3036</v>
      </c>
      <c r="F224" t="s">
        <v>3037</v>
      </c>
      <c r="G224" t="s">
        <v>3038</v>
      </c>
      <c r="H224" t="s">
        <v>3039</v>
      </c>
      <c r="I224" t="s">
        <v>5</v>
      </c>
      <c r="J224" t="s">
        <v>5</v>
      </c>
      <c r="K224" t="s">
        <v>3034</v>
      </c>
      <c r="L224" t="s">
        <v>5</v>
      </c>
      <c r="M224" t="s">
        <v>5</v>
      </c>
      <c r="N224" t="s">
        <v>5</v>
      </c>
      <c r="O224" t="s">
        <v>2240</v>
      </c>
      <c r="P224" t="s">
        <v>5</v>
      </c>
      <c r="Q224" t="s">
        <v>5</v>
      </c>
      <c r="R224" t="s">
        <v>5</v>
      </c>
    </row>
    <row r="225" spans="1:18" hidden="1">
      <c r="A225" t="s">
        <v>5</v>
      </c>
      <c r="B225" t="s">
        <v>5</v>
      </c>
      <c r="C225" t="s">
        <v>2234</v>
      </c>
      <c r="D225" t="s">
        <v>5</v>
      </c>
      <c r="E225" t="s">
        <v>2235</v>
      </c>
      <c r="F225" t="s">
        <v>3040</v>
      </c>
      <c r="G225" t="s">
        <v>3041</v>
      </c>
      <c r="H225" t="s">
        <v>3042</v>
      </c>
      <c r="I225" t="s">
        <v>5</v>
      </c>
      <c r="J225" t="s">
        <v>5</v>
      </c>
      <c r="K225" t="s">
        <v>3043</v>
      </c>
      <c r="L225" t="s">
        <v>5</v>
      </c>
      <c r="M225" t="s">
        <v>5</v>
      </c>
      <c r="N225" t="s">
        <v>5</v>
      </c>
      <c r="O225" t="s">
        <v>2240</v>
      </c>
      <c r="P225" t="s">
        <v>5</v>
      </c>
      <c r="Q225" t="s">
        <v>5</v>
      </c>
      <c r="R225" t="s">
        <v>5</v>
      </c>
    </row>
    <row r="226" spans="1:18" hidden="1">
      <c r="A226" t="s">
        <v>5</v>
      </c>
      <c r="B226" t="s">
        <v>5</v>
      </c>
      <c r="C226" t="s">
        <v>2234</v>
      </c>
      <c r="D226" t="s">
        <v>5</v>
      </c>
      <c r="E226" t="s">
        <v>2235</v>
      </c>
      <c r="F226" t="s">
        <v>3044</v>
      </c>
      <c r="G226" t="s">
        <v>3045</v>
      </c>
      <c r="H226" t="s">
        <v>3046</v>
      </c>
      <c r="I226" t="s">
        <v>5</v>
      </c>
      <c r="J226" t="s">
        <v>5</v>
      </c>
      <c r="K226" t="s">
        <v>3047</v>
      </c>
      <c r="L226" t="s">
        <v>5</v>
      </c>
      <c r="M226" t="s">
        <v>5</v>
      </c>
      <c r="N226" t="s">
        <v>5</v>
      </c>
      <c r="O226" t="s">
        <v>2240</v>
      </c>
      <c r="P226" t="s">
        <v>5</v>
      </c>
      <c r="Q226" t="s">
        <v>5</v>
      </c>
      <c r="R226" t="s">
        <v>5</v>
      </c>
    </row>
    <row r="227" spans="1:18" hidden="1">
      <c r="A227" t="s">
        <v>5</v>
      </c>
      <c r="B227" t="s">
        <v>5</v>
      </c>
      <c r="C227" t="s">
        <v>2234</v>
      </c>
      <c r="D227" t="s">
        <v>5</v>
      </c>
      <c r="E227" t="s">
        <v>2235</v>
      </c>
      <c r="F227" t="s">
        <v>3048</v>
      </c>
      <c r="G227" t="s">
        <v>3049</v>
      </c>
      <c r="H227" t="s">
        <v>3050</v>
      </c>
      <c r="I227" t="s">
        <v>5</v>
      </c>
      <c r="J227" t="s">
        <v>5</v>
      </c>
      <c r="K227" t="s">
        <v>3051</v>
      </c>
      <c r="L227" t="s">
        <v>5</v>
      </c>
      <c r="M227" t="s">
        <v>5</v>
      </c>
      <c r="N227" t="s">
        <v>5</v>
      </c>
      <c r="O227" t="s">
        <v>2240</v>
      </c>
      <c r="P227" t="s">
        <v>5</v>
      </c>
      <c r="Q227" t="s">
        <v>5</v>
      </c>
      <c r="R227" t="s">
        <v>5</v>
      </c>
    </row>
    <row r="228" spans="1:18" hidden="1">
      <c r="A228" t="s">
        <v>5</v>
      </c>
      <c r="B228" t="s">
        <v>5</v>
      </c>
      <c r="C228" t="s">
        <v>2234</v>
      </c>
      <c r="D228" t="s">
        <v>5</v>
      </c>
      <c r="E228" t="s">
        <v>2235</v>
      </c>
      <c r="F228" t="s">
        <v>3052</v>
      </c>
      <c r="G228" t="s">
        <v>3053</v>
      </c>
      <c r="H228" t="s">
        <v>3054</v>
      </c>
      <c r="I228" t="s">
        <v>5</v>
      </c>
      <c r="J228" t="s">
        <v>5</v>
      </c>
      <c r="K228" t="s">
        <v>3055</v>
      </c>
      <c r="L228" t="s">
        <v>5</v>
      </c>
      <c r="M228" t="s">
        <v>5</v>
      </c>
      <c r="N228" t="s">
        <v>5</v>
      </c>
      <c r="O228" t="s">
        <v>2240</v>
      </c>
      <c r="P228" t="s">
        <v>5</v>
      </c>
      <c r="Q228" t="s">
        <v>5</v>
      </c>
      <c r="R228" t="s">
        <v>5</v>
      </c>
    </row>
    <row r="229" spans="1:18" hidden="1">
      <c r="A229" t="s">
        <v>5</v>
      </c>
      <c r="B229" t="s">
        <v>5</v>
      </c>
      <c r="C229" t="s">
        <v>2234</v>
      </c>
      <c r="D229" t="s">
        <v>5</v>
      </c>
      <c r="E229" t="s">
        <v>2235</v>
      </c>
      <c r="F229" t="s">
        <v>3056</v>
      </c>
      <c r="G229" t="s">
        <v>3057</v>
      </c>
      <c r="H229" t="s">
        <v>3058</v>
      </c>
      <c r="I229" t="s">
        <v>5</v>
      </c>
      <c r="J229" t="s">
        <v>5</v>
      </c>
      <c r="K229" t="s">
        <v>3059</v>
      </c>
      <c r="L229" t="s">
        <v>5</v>
      </c>
      <c r="M229" t="s">
        <v>5</v>
      </c>
      <c r="N229" t="s">
        <v>5</v>
      </c>
      <c r="O229" t="s">
        <v>2240</v>
      </c>
      <c r="P229" t="s">
        <v>5</v>
      </c>
      <c r="Q229" t="s">
        <v>5</v>
      </c>
      <c r="R229" t="s">
        <v>5</v>
      </c>
    </row>
    <row r="230" spans="1:18" hidden="1">
      <c r="A230" t="s">
        <v>5</v>
      </c>
      <c r="B230" t="s">
        <v>5</v>
      </c>
      <c r="C230" t="s">
        <v>2234</v>
      </c>
      <c r="D230" t="s">
        <v>5</v>
      </c>
      <c r="E230" t="s">
        <v>2235</v>
      </c>
      <c r="F230" t="s">
        <v>3060</v>
      </c>
      <c r="G230" t="s">
        <v>3061</v>
      </c>
      <c r="H230" t="s">
        <v>3062</v>
      </c>
      <c r="I230" t="s">
        <v>5</v>
      </c>
      <c r="J230" t="s">
        <v>5</v>
      </c>
      <c r="K230" t="s">
        <v>2262</v>
      </c>
      <c r="L230" t="s">
        <v>5</v>
      </c>
      <c r="M230" t="s">
        <v>5</v>
      </c>
      <c r="N230" t="s">
        <v>5</v>
      </c>
      <c r="O230" t="s">
        <v>2240</v>
      </c>
      <c r="P230" t="s">
        <v>5</v>
      </c>
      <c r="Q230" t="s">
        <v>5</v>
      </c>
      <c r="R230" t="s">
        <v>5</v>
      </c>
    </row>
    <row r="231" spans="1:18" hidden="1">
      <c r="A231" t="s">
        <v>5</v>
      </c>
      <c r="B231" t="s">
        <v>5</v>
      </c>
      <c r="C231" t="s">
        <v>2234</v>
      </c>
      <c r="D231" t="s">
        <v>5</v>
      </c>
      <c r="E231" t="s">
        <v>2235</v>
      </c>
      <c r="F231" t="s">
        <v>3063</v>
      </c>
      <c r="G231" t="s">
        <v>3064</v>
      </c>
      <c r="H231" t="s">
        <v>3065</v>
      </c>
      <c r="I231" t="s">
        <v>5</v>
      </c>
      <c r="J231" t="s">
        <v>5</v>
      </c>
      <c r="K231" t="s">
        <v>3066</v>
      </c>
      <c r="L231" t="s">
        <v>5</v>
      </c>
      <c r="M231" t="s">
        <v>5</v>
      </c>
      <c r="N231" t="s">
        <v>5</v>
      </c>
      <c r="O231" t="s">
        <v>2240</v>
      </c>
      <c r="P231" t="s">
        <v>5</v>
      </c>
      <c r="Q231" t="s">
        <v>5</v>
      </c>
      <c r="R231" t="s">
        <v>5</v>
      </c>
    </row>
    <row r="232" spans="1:18" hidden="1">
      <c r="A232" t="s">
        <v>5</v>
      </c>
      <c r="B232" t="s">
        <v>5</v>
      </c>
      <c r="C232" t="s">
        <v>2234</v>
      </c>
      <c r="D232" t="s">
        <v>5</v>
      </c>
      <c r="E232" t="s">
        <v>2235</v>
      </c>
      <c r="F232" t="s">
        <v>3067</v>
      </c>
      <c r="G232" t="s">
        <v>3068</v>
      </c>
      <c r="H232" t="s">
        <v>3069</v>
      </c>
      <c r="I232" t="s">
        <v>5</v>
      </c>
      <c r="J232" t="s">
        <v>5</v>
      </c>
      <c r="K232" t="s">
        <v>3070</v>
      </c>
      <c r="L232" t="s">
        <v>5</v>
      </c>
      <c r="M232" t="s">
        <v>5</v>
      </c>
      <c r="N232" t="s">
        <v>5</v>
      </c>
      <c r="O232" t="s">
        <v>2240</v>
      </c>
      <c r="P232" t="s">
        <v>5</v>
      </c>
      <c r="Q232" t="s">
        <v>5</v>
      </c>
      <c r="R232" t="s">
        <v>5</v>
      </c>
    </row>
    <row r="233" spans="1:18" hidden="1">
      <c r="A233" t="s">
        <v>5</v>
      </c>
      <c r="B233" t="s">
        <v>5</v>
      </c>
      <c r="C233" t="s">
        <v>2234</v>
      </c>
      <c r="D233" t="s">
        <v>5</v>
      </c>
      <c r="E233" t="s">
        <v>2235</v>
      </c>
      <c r="F233" t="s">
        <v>3071</v>
      </c>
      <c r="G233" t="s">
        <v>3072</v>
      </c>
      <c r="H233" t="s">
        <v>3073</v>
      </c>
      <c r="I233" t="s">
        <v>5</v>
      </c>
      <c r="J233" t="s">
        <v>5</v>
      </c>
      <c r="K233" t="s">
        <v>3074</v>
      </c>
      <c r="L233" t="s">
        <v>5</v>
      </c>
      <c r="M233" t="s">
        <v>5</v>
      </c>
      <c r="N233" t="s">
        <v>5</v>
      </c>
      <c r="O233" t="s">
        <v>2240</v>
      </c>
      <c r="P233" t="s">
        <v>5</v>
      </c>
      <c r="Q233" t="s">
        <v>5</v>
      </c>
      <c r="R233" t="s">
        <v>5</v>
      </c>
    </row>
    <row r="234" spans="1:18" hidden="1">
      <c r="A234" t="s">
        <v>5</v>
      </c>
      <c r="B234" t="s">
        <v>5</v>
      </c>
      <c r="C234" t="s">
        <v>2234</v>
      </c>
      <c r="D234" t="s">
        <v>5</v>
      </c>
      <c r="E234" t="s">
        <v>2235</v>
      </c>
      <c r="F234" t="s">
        <v>3075</v>
      </c>
      <c r="G234" t="s">
        <v>3076</v>
      </c>
      <c r="H234" t="s">
        <v>3077</v>
      </c>
      <c r="I234" t="s">
        <v>5</v>
      </c>
      <c r="J234" t="s">
        <v>5</v>
      </c>
      <c r="K234" t="s">
        <v>3078</v>
      </c>
      <c r="L234" t="s">
        <v>5</v>
      </c>
      <c r="M234" t="s">
        <v>5</v>
      </c>
      <c r="N234" t="s">
        <v>5</v>
      </c>
      <c r="O234" t="s">
        <v>2240</v>
      </c>
      <c r="P234" t="s">
        <v>5</v>
      </c>
      <c r="Q234" t="s">
        <v>5</v>
      </c>
      <c r="R234" t="s">
        <v>5</v>
      </c>
    </row>
    <row r="235" spans="1:18" hidden="1">
      <c r="A235" t="s">
        <v>5</v>
      </c>
      <c r="B235" t="s">
        <v>5</v>
      </c>
      <c r="C235" t="s">
        <v>2234</v>
      </c>
      <c r="D235" t="s">
        <v>5</v>
      </c>
      <c r="E235" t="s">
        <v>2235</v>
      </c>
      <c r="F235" t="s">
        <v>3079</v>
      </c>
      <c r="G235" t="s">
        <v>3080</v>
      </c>
      <c r="H235" t="s">
        <v>3081</v>
      </c>
      <c r="I235" t="s">
        <v>5</v>
      </c>
      <c r="J235" t="s">
        <v>5</v>
      </c>
      <c r="K235" t="s">
        <v>2917</v>
      </c>
      <c r="L235" t="s">
        <v>5</v>
      </c>
      <c r="M235" t="s">
        <v>5</v>
      </c>
      <c r="N235" t="s">
        <v>5</v>
      </c>
      <c r="O235" t="s">
        <v>2240</v>
      </c>
      <c r="P235" t="s">
        <v>5</v>
      </c>
      <c r="Q235" t="s">
        <v>5</v>
      </c>
      <c r="R235" t="s">
        <v>5</v>
      </c>
    </row>
    <row r="236" spans="1:18" hidden="1">
      <c r="A236" t="s">
        <v>5</v>
      </c>
      <c r="B236" t="s">
        <v>5</v>
      </c>
      <c r="C236" t="s">
        <v>2234</v>
      </c>
      <c r="D236" t="s">
        <v>5</v>
      </c>
      <c r="E236" t="s">
        <v>2235</v>
      </c>
      <c r="F236" t="s">
        <v>3082</v>
      </c>
      <c r="G236" t="s">
        <v>3083</v>
      </c>
      <c r="H236" t="s">
        <v>3084</v>
      </c>
      <c r="I236" t="s">
        <v>5</v>
      </c>
      <c r="J236" t="s">
        <v>5</v>
      </c>
      <c r="K236" t="s">
        <v>3085</v>
      </c>
      <c r="L236" t="s">
        <v>5</v>
      </c>
      <c r="M236" t="s">
        <v>5</v>
      </c>
      <c r="N236" t="s">
        <v>5</v>
      </c>
      <c r="O236" t="s">
        <v>2240</v>
      </c>
      <c r="P236" t="s">
        <v>5</v>
      </c>
      <c r="Q236" t="s">
        <v>5</v>
      </c>
      <c r="R236" t="s">
        <v>5</v>
      </c>
    </row>
    <row r="237" spans="1:18" hidden="1">
      <c r="A237" t="s">
        <v>5</v>
      </c>
      <c r="B237" t="s">
        <v>5</v>
      </c>
      <c r="C237" t="s">
        <v>2234</v>
      </c>
      <c r="D237" t="s">
        <v>5</v>
      </c>
      <c r="E237" t="s">
        <v>2235</v>
      </c>
      <c r="F237" t="s">
        <v>3086</v>
      </c>
      <c r="G237" t="s">
        <v>3087</v>
      </c>
      <c r="H237" t="s">
        <v>3088</v>
      </c>
      <c r="I237" t="s">
        <v>5</v>
      </c>
      <c r="J237" t="s">
        <v>5</v>
      </c>
      <c r="K237" t="s">
        <v>3089</v>
      </c>
      <c r="L237" t="s">
        <v>5</v>
      </c>
      <c r="M237" t="s">
        <v>5</v>
      </c>
      <c r="N237" t="s">
        <v>5</v>
      </c>
      <c r="O237" t="s">
        <v>2240</v>
      </c>
      <c r="P237" t="s">
        <v>5</v>
      </c>
      <c r="Q237" t="s">
        <v>5</v>
      </c>
      <c r="R237" t="s">
        <v>5</v>
      </c>
    </row>
    <row r="238" spans="1:18" hidden="1">
      <c r="A238" t="s">
        <v>5</v>
      </c>
      <c r="B238" t="s">
        <v>5</v>
      </c>
      <c r="C238" t="s">
        <v>2234</v>
      </c>
      <c r="D238" t="s">
        <v>5</v>
      </c>
      <c r="E238" t="s">
        <v>2235</v>
      </c>
      <c r="F238" t="s">
        <v>3090</v>
      </c>
      <c r="G238" t="s">
        <v>3091</v>
      </c>
      <c r="H238" t="s">
        <v>3092</v>
      </c>
      <c r="I238" t="s">
        <v>5</v>
      </c>
      <c r="J238" t="s">
        <v>5</v>
      </c>
      <c r="K238" t="s">
        <v>3093</v>
      </c>
      <c r="L238" t="s">
        <v>5</v>
      </c>
      <c r="M238" t="s">
        <v>5</v>
      </c>
      <c r="N238" t="s">
        <v>5</v>
      </c>
      <c r="O238" t="s">
        <v>2240</v>
      </c>
      <c r="P238" t="s">
        <v>5</v>
      </c>
      <c r="Q238" t="s">
        <v>5</v>
      </c>
      <c r="R238" t="s">
        <v>5</v>
      </c>
    </row>
    <row r="239" spans="1:18">
      <c r="A239" t="s">
        <v>5</v>
      </c>
      <c r="B239" t="s">
        <v>5</v>
      </c>
      <c r="C239" t="s">
        <v>3094</v>
      </c>
      <c r="D239" t="s">
        <v>5</v>
      </c>
      <c r="E239" t="s">
        <v>3095</v>
      </c>
      <c r="F239" t="s">
        <v>3096</v>
      </c>
      <c r="G239" t="s">
        <v>3097</v>
      </c>
      <c r="H239" t="s">
        <v>3098</v>
      </c>
      <c r="I239" t="s">
        <v>5</v>
      </c>
      <c r="J239" t="s">
        <v>5</v>
      </c>
      <c r="K239" t="s">
        <v>3093</v>
      </c>
      <c r="L239" t="s">
        <v>5</v>
      </c>
      <c r="M239" t="s">
        <v>5</v>
      </c>
      <c r="N239" t="s">
        <v>5</v>
      </c>
      <c r="O239" t="s">
        <v>2240</v>
      </c>
      <c r="P239" t="s">
        <v>5</v>
      </c>
      <c r="Q239" t="s">
        <v>5</v>
      </c>
      <c r="R239" t="s">
        <v>5</v>
      </c>
    </row>
    <row r="240" spans="1:18" hidden="1">
      <c r="A240" t="s">
        <v>5</v>
      </c>
      <c r="B240" t="s">
        <v>5</v>
      </c>
      <c r="C240" t="s">
        <v>2234</v>
      </c>
      <c r="D240" t="s">
        <v>5</v>
      </c>
      <c r="E240" t="s">
        <v>2235</v>
      </c>
      <c r="F240" t="s">
        <v>3099</v>
      </c>
      <c r="G240" t="s">
        <v>3100</v>
      </c>
      <c r="H240" t="s">
        <v>3101</v>
      </c>
      <c r="I240" t="s">
        <v>5</v>
      </c>
      <c r="J240" t="s">
        <v>5</v>
      </c>
      <c r="K240" t="s">
        <v>3102</v>
      </c>
      <c r="L240" t="s">
        <v>5</v>
      </c>
      <c r="M240" t="s">
        <v>5</v>
      </c>
      <c r="N240" t="s">
        <v>5</v>
      </c>
      <c r="O240" t="s">
        <v>2240</v>
      </c>
      <c r="P240" t="s">
        <v>5</v>
      </c>
      <c r="Q240" t="s">
        <v>5</v>
      </c>
      <c r="R240" t="s">
        <v>5</v>
      </c>
    </row>
    <row r="241" spans="1:18" hidden="1">
      <c r="A241" t="s">
        <v>5</v>
      </c>
      <c r="B241" t="s">
        <v>5</v>
      </c>
      <c r="C241" t="s">
        <v>2234</v>
      </c>
      <c r="D241" t="s">
        <v>5</v>
      </c>
      <c r="E241" t="s">
        <v>2235</v>
      </c>
      <c r="F241" t="s">
        <v>3103</v>
      </c>
      <c r="G241" t="s">
        <v>3104</v>
      </c>
      <c r="H241" t="s">
        <v>3105</v>
      </c>
      <c r="I241" t="s">
        <v>5</v>
      </c>
      <c r="J241" t="s">
        <v>5</v>
      </c>
      <c r="K241" t="s">
        <v>3106</v>
      </c>
      <c r="L241" t="s">
        <v>5</v>
      </c>
      <c r="M241" t="s">
        <v>5</v>
      </c>
      <c r="N241" t="s">
        <v>5</v>
      </c>
      <c r="O241" t="s">
        <v>2240</v>
      </c>
      <c r="P241" t="s">
        <v>5</v>
      </c>
      <c r="Q241" t="s">
        <v>5</v>
      </c>
      <c r="R241" t="s">
        <v>5</v>
      </c>
    </row>
    <row r="242" spans="1:18" hidden="1">
      <c r="A242" t="s">
        <v>5</v>
      </c>
      <c r="B242" t="s">
        <v>5</v>
      </c>
      <c r="C242" t="s">
        <v>2234</v>
      </c>
      <c r="D242" t="s">
        <v>5</v>
      </c>
      <c r="E242" t="s">
        <v>2235</v>
      </c>
      <c r="F242" t="s">
        <v>3107</v>
      </c>
      <c r="G242" t="s">
        <v>3108</v>
      </c>
      <c r="H242" t="s">
        <v>3109</v>
      </c>
      <c r="I242" t="s">
        <v>5</v>
      </c>
      <c r="J242" t="s">
        <v>5</v>
      </c>
      <c r="K242" t="s">
        <v>3110</v>
      </c>
      <c r="L242" t="s">
        <v>5</v>
      </c>
      <c r="M242" t="s">
        <v>5</v>
      </c>
      <c r="N242" t="s">
        <v>5</v>
      </c>
      <c r="O242" t="s">
        <v>2240</v>
      </c>
      <c r="P242" t="s">
        <v>5</v>
      </c>
      <c r="Q242" t="s">
        <v>5</v>
      </c>
      <c r="R242" t="s">
        <v>5</v>
      </c>
    </row>
    <row r="243" spans="1:18">
      <c r="A243" t="s">
        <v>5</v>
      </c>
      <c r="B243" t="s">
        <v>5</v>
      </c>
      <c r="C243" t="s">
        <v>3111</v>
      </c>
      <c r="D243" t="s">
        <v>5</v>
      </c>
      <c r="E243" t="s">
        <v>3112</v>
      </c>
      <c r="F243" t="s">
        <v>3107</v>
      </c>
      <c r="G243" t="s">
        <v>3108</v>
      </c>
      <c r="H243" t="s">
        <v>3109</v>
      </c>
      <c r="I243" t="s">
        <v>5</v>
      </c>
      <c r="J243" t="s">
        <v>5</v>
      </c>
      <c r="K243" t="s">
        <v>3110</v>
      </c>
      <c r="L243" t="s">
        <v>5</v>
      </c>
      <c r="M243" t="s">
        <v>5</v>
      </c>
      <c r="N243" t="s">
        <v>5</v>
      </c>
      <c r="O243" t="s">
        <v>2240</v>
      </c>
      <c r="P243" t="s">
        <v>5</v>
      </c>
      <c r="Q243" t="s">
        <v>5</v>
      </c>
      <c r="R243" t="s">
        <v>5</v>
      </c>
    </row>
    <row r="244" spans="1:18">
      <c r="A244" t="s">
        <v>5</v>
      </c>
      <c r="B244" t="s">
        <v>5</v>
      </c>
      <c r="C244" t="s">
        <v>2253</v>
      </c>
      <c r="D244" t="s">
        <v>5</v>
      </c>
      <c r="E244" t="s">
        <v>2254</v>
      </c>
      <c r="F244" t="s">
        <v>3113</v>
      </c>
      <c r="G244" t="s">
        <v>3114</v>
      </c>
      <c r="H244" t="s">
        <v>3115</v>
      </c>
      <c r="I244" t="s">
        <v>5</v>
      </c>
      <c r="J244" t="s">
        <v>5</v>
      </c>
      <c r="K244" t="s">
        <v>3116</v>
      </c>
      <c r="L244" t="s">
        <v>5</v>
      </c>
      <c r="M244" t="s">
        <v>5</v>
      </c>
      <c r="N244" t="s">
        <v>5</v>
      </c>
      <c r="O244" t="s">
        <v>2240</v>
      </c>
      <c r="P244" t="s">
        <v>5</v>
      </c>
      <c r="Q244" t="s">
        <v>5</v>
      </c>
      <c r="R244" t="s">
        <v>5</v>
      </c>
    </row>
    <row r="245" spans="1:18">
      <c r="A245" t="s">
        <v>5</v>
      </c>
      <c r="B245" t="s">
        <v>5</v>
      </c>
      <c r="C245" t="s">
        <v>3117</v>
      </c>
      <c r="D245" t="s">
        <v>5</v>
      </c>
      <c r="E245" t="s">
        <v>3118</v>
      </c>
      <c r="F245" t="s">
        <v>3119</v>
      </c>
      <c r="G245" t="s">
        <v>3120</v>
      </c>
      <c r="H245" t="s">
        <v>3121</v>
      </c>
      <c r="I245" t="s">
        <v>5</v>
      </c>
      <c r="J245" t="s">
        <v>5</v>
      </c>
      <c r="K245" t="s">
        <v>3116</v>
      </c>
      <c r="L245" t="s">
        <v>5</v>
      </c>
      <c r="M245" t="s">
        <v>5</v>
      </c>
      <c r="N245" t="s">
        <v>5</v>
      </c>
      <c r="O245" t="s">
        <v>2240</v>
      </c>
      <c r="P245" t="s">
        <v>5</v>
      </c>
      <c r="Q245" t="s">
        <v>5</v>
      </c>
      <c r="R245" t="s">
        <v>5</v>
      </c>
    </row>
    <row r="246" spans="1:18" hidden="1">
      <c r="A246" t="s">
        <v>5</v>
      </c>
      <c r="B246" t="s">
        <v>5</v>
      </c>
      <c r="C246" t="s">
        <v>2234</v>
      </c>
      <c r="D246" t="s">
        <v>5</v>
      </c>
      <c r="E246" t="s">
        <v>2235</v>
      </c>
      <c r="F246" t="s">
        <v>3122</v>
      </c>
      <c r="G246" t="s">
        <v>3123</v>
      </c>
      <c r="H246" t="s">
        <v>3124</v>
      </c>
      <c r="I246" t="s">
        <v>5</v>
      </c>
      <c r="J246" t="s">
        <v>5</v>
      </c>
      <c r="K246" t="s">
        <v>3125</v>
      </c>
      <c r="L246" t="s">
        <v>5</v>
      </c>
      <c r="M246" t="s">
        <v>5</v>
      </c>
      <c r="N246" t="s">
        <v>5</v>
      </c>
      <c r="O246" t="s">
        <v>2240</v>
      </c>
      <c r="P246" t="s">
        <v>5</v>
      </c>
      <c r="Q246" t="s">
        <v>5</v>
      </c>
      <c r="R246" t="s">
        <v>5</v>
      </c>
    </row>
    <row r="247" spans="1:18" hidden="1">
      <c r="A247" t="s">
        <v>5</v>
      </c>
      <c r="B247" t="s">
        <v>5</v>
      </c>
      <c r="C247" t="s">
        <v>2234</v>
      </c>
      <c r="D247" t="s">
        <v>5</v>
      </c>
      <c r="E247" t="s">
        <v>2235</v>
      </c>
      <c r="F247" t="s">
        <v>3126</v>
      </c>
      <c r="G247" t="s">
        <v>3127</v>
      </c>
      <c r="H247" t="s">
        <v>3128</v>
      </c>
      <c r="I247" t="s">
        <v>5</v>
      </c>
      <c r="J247" t="s">
        <v>5</v>
      </c>
      <c r="K247" t="s">
        <v>3129</v>
      </c>
      <c r="L247" t="s">
        <v>5</v>
      </c>
      <c r="M247" t="s">
        <v>5</v>
      </c>
      <c r="N247" t="s">
        <v>5</v>
      </c>
      <c r="O247" t="s">
        <v>2240</v>
      </c>
      <c r="P247" t="s">
        <v>5</v>
      </c>
      <c r="Q247" t="s">
        <v>5</v>
      </c>
      <c r="R247" t="s">
        <v>5</v>
      </c>
    </row>
    <row r="248" spans="1:18">
      <c r="A248" t="s">
        <v>5</v>
      </c>
      <c r="B248" t="s">
        <v>5</v>
      </c>
      <c r="C248" t="s">
        <v>3130</v>
      </c>
      <c r="D248" t="s">
        <v>5</v>
      </c>
      <c r="E248" t="s">
        <v>3131</v>
      </c>
      <c r="F248" t="s">
        <v>3132</v>
      </c>
      <c r="G248" t="s">
        <v>3133</v>
      </c>
      <c r="H248" t="s">
        <v>3134</v>
      </c>
      <c r="I248" t="s">
        <v>5</v>
      </c>
      <c r="J248" t="s">
        <v>5</v>
      </c>
      <c r="K248" t="s">
        <v>3135</v>
      </c>
      <c r="L248" t="s">
        <v>5</v>
      </c>
      <c r="M248" t="s">
        <v>5</v>
      </c>
      <c r="N248" t="s">
        <v>5</v>
      </c>
      <c r="O248" t="s">
        <v>2240</v>
      </c>
      <c r="P248" t="s">
        <v>5</v>
      </c>
      <c r="Q248" t="s">
        <v>5</v>
      </c>
      <c r="R248" t="s">
        <v>5</v>
      </c>
    </row>
    <row r="249" spans="1:18">
      <c r="A249" t="s">
        <v>5</v>
      </c>
      <c r="B249" t="s">
        <v>5</v>
      </c>
      <c r="C249" t="s">
        <v>3136</v>
      </c>
      <c r="D249" t="s">
        <v>5</v>
      </c>
      <c r="E249" t="s">
        <v>3137</v>
      </c>
      <c r="F249" t="s">
        <v>3126</v>
      </c>
      <c r="G249" t="s">
        <v>3127</v>
      </c>
      <c r="H249" t="s">
        <v>3128</v>
      </c>
      <c r="I249" t="s">
        <v>5</v>
      </c>
      <c r="J249" t="s">
        <v>5</v>
      </c>
      <c r="K249" t="s">
        <v>3129</v>
      </c>
      <c r="L249" t="s">
        <v>5</v>
      </c>
      <c r="M249" t="s">
        <v>5</v>
      </c>
      <c r="N249" t="s">
        <v>5</v>
      </c>
      <c r="O249" t="s">
        <v>2240</v>
      </c>
      <c r="P249" t="s">
        <v>5</v>
      </c>
      <c r="Q249" t="s">
        <v>5</v>
      </c>
      <c r="R249" t="s">
        <v>5</v>
      </c>
    </row>
    <row r="250" spans="1:18" hidden="1">
      <c r="A250" t="s">
        <v>5</v>
      </c>
      <c r="B250" t="s">
        <v>5</v>
      </c>
      <c r="C250" t="s">
        <v>2234</v>
      </c>
      <c r="D250" t="s">
        <v>5</v>
      </c>
      <c r="E250" t="s">
        <v>2235</v>
      </c>
      <c r="F250" t="s">
        <v>3138</v>
      </c>
      <c r="G250" t="s">
        <v>3139</v>
      </c>
      <c r="H250" t="s">
        <v>3140</v>
      </c>
      <c r="I250" t="s">
        <v>5</v>
      </c>
      <c r="J250" t="s">
        <v>5</v>
      </c>
      <c r="K250" t="s">
        <v>3141</v>
      </c>
      <c r="L250" t="s">
        <v>5</v>
      </c>
      <c r="M250" t="s">
        <v>5</v>
      </c>
      <c r="N250" t="s">
        <v>5</v>
      </c>
      <c r="O250" t="s">
        <v>2240</v>
      </c>
      <c r="P250" t="s">
        <v>5</v>
      </c>
      <c r="Q250" t="s">
        <v>5</v>
      </c>
      <c r="R250" t="s">
        <v>5</v>
      </c>
    </row>
    <row r="251" spans="1:18">
      <c r="A251" t="s">
        <v>5</v>
      </c>
      <c r="B251" t="s">
        <v>5</v>
      </c>
      <c r="C251" t="s">
        <v>3142</v>
      </c>
      <c r="D251" t="s">
        <v>5</v>
      </c>
      <c r="E251" t="s">
        <v>3143</v>
      </c>
      <c r="F251" t="s">
        <v>3144</v>
      </c>
      <c r="G251" t="s">
        <v>3145</v>
      </c>
      <c r="H251" t="s">
        <v>3146</v>
      </c>
      <c r="I251" t="s">
        <v>5</v>
      </c>
      <c r="J251" t="s">
        <v>5</v>
      </c>
      <c r="K251" t="s">
        <v>3147</v>
      </c>
      <c r="L251" t="s">
        <v>5</v>
      </c>
      <c r="M251" t="s">
        <v>5</v>
      </c>
      <c r="N251" t="s">
        <v>5</v>
      </c>
      <c r="O251" t="s">
        <v>2240</v>
      </c>
      <c r="P251" t="s">
        <v>5</v>
      </c>
      <c r="Q251" t="s">
        <v>5</v>
      </c>
      <c r="R251" t="s">
        <v>5</v>
      </c>
    </row>
    <row r="252" spans="1:18">
      <c r="A252" t="s">
        <v>5</v>
      </c>
      <c r="B252" t="s">
        <v>5</v>
      </c>
      <c r="C252" t="s">
        <v>3148</v>
      </c>
      <c r="D252" t="s">
        <v>5</v>
      </c>
      <c r="E252" t="s">
        <v>3149</v>
      </c>
      <c r="F252" t="s">
        <v>3150</v>
      </c>
      <c r="G252" t="s">
        <v>3151</v>
      </c>
      <c r="H252" t="s">
        <v>3152</v>
      </c>
      <c r="I252" t="s">
        <v>5</v>
      </c>
      <c r="J252" t="s">
        <v>5</v>
      </c>
      <c r="K252" t="s">
        <v>3153</v>
      </c>
      <c r="L252" t="s">
        <v>5</v>
      </c>
      <c r="M252" t="s">
        <v>5</v>
      </c>
      <c r="N252" t="s">
        <v>5</v>
      </c>
      <c r="O252" t="s">
        <v>2240</v>
      </c>
      <c r="P252" t="s">
        <v>5</v>
      </c>
      <c r="Q252" t="s">
        <v>5</v>
      </c>
      <c r="R252" t="s">
        <v>5</v>
      </c>
    </row>
    <row r="253" spans="1:18">
      <c r="A253" t="s">
        <v>5</v>
      </c>
      <c r="B253" t="s">
        <v>5</v>
      </c>
      <c r="C253" t="s">
        <v>3154</v>
      </c>
      <c r="D253" t="s">
        <v>5</v>
      </c>
      <c r="E253" t="s">
        <v>3155</v>
      </c>
      <c r="F253" t="s">
        <v>3156</v>
      </c>
      <c r="G253" t="s">
        <v>3157</v>
      </c>
      <c r="H253" t="s">
        <v>3158</v>
      </c>
      <c r="I253" t="s">
        <v>5</v>
      </c>
      <c r="J253" t="s">
        <v>5</v>
      </c>
      <c r="K253" t="s">
        <v>3159</v>
      </c>
      <c r="L253" t="s">
        <v>5</v>
      </c>
      <c r="M253" t="s">
        <v>5</v>
      </c>
      <c r="N253" t="s">
        <v>5</v>
      </c>
      <c r="O253" t="s">
        <v>2240</v>
      </c>
      <c r="P253" t="s">
        <v>5</v>
      </c>
      <c r="Q253" t="s">
        <v>5</v>
      </c>
      <c r="R253" t="s">
        <v>5</v>
      </c>
    </row>
    <row r="254" spans="1:18">
      <c r="A254" t="s">
        <v>5</v>
      </c>
      <c r="B254" t="s">
        <v>5</v>
      </c>
      <c r="C254" t="s">
        <v>3160</v>
      </c>
      <c r="D254" t="s">
        <v>5</v>
      </c>
      <c r="E254" t="s">
        <v>3161</v>
      </c>
      <c r="F254" t="s">
        <v>3162</v>
      </c>
      <c r="G254" t="s">
        <v>3163</v>
      </c>
      <c r="H254" t="s">
        <v>3164</v>
      </c>
      <c r="I254" t="s">
        <v>5</v>
      </c>
      <c r="J254" t="s">
        <v>5</v>
      </c>
      <c r="K254" t="s">
        <v>3165</v>
      </c>
      <c r="L254" t="s">
        <v>5</v>
      </c>
      <c r="M254" t="s">
        <v>5</v>
      </c>
      <c r="N254" t="s">
        <v>5</v>
      </c>
      <c r="O254" t="s">
        <v>2240</v>
      </c>
      <c r="P254" t="s">
        <v>5</v>
      </c>
      <c r="Q254" t="s">
        <v>5</v>
      </c>
      <c r="R254" t="s">
        <v>5</v>
      </c>
    </row>
    <row r="255" spans="1:18">
      <c r="A255" t="s">
        <v>5</v>
      </c>
      <c r="B255" t="s">
        <v>5</v>
      </c>
      <c r="C255" t="s">
        <v>3166</v>
      </c>
      <c r="D255" t="s">
        <v>5</v>
      </c>
      <c r="E255" t="s">
        <v>3167</v>
      </c>
      <c r="F255" t="s">
        <v>3168</v>
      </c>
      <c r="G255" t="s">
        <v>3169</v>
      </c>
      <c r="H255" t="s">
        <v>3170</v>
      </c>
      <c r="I255" t="s">
        <v>5</v>
      </c>
      <c r="J255" t="s">
        <v>5</v>
      </c>
      <c r="K255" t="s">
        <v>3171</v>
      </c>
      <c r="L255" t="s">
        <v>5</v>
      </c>
      <c r="M255" t="s">
        <v>5</v>
      </c>
      <c r="N255" t="s">
        <v>5</v>
      </c>
      <c r="O255" t="s">
        <v>2240</v>
      </c>
      <c r="P255" t="s">
        <v>5</v>
      </c>
      <c r="Q255" t="s">
        <v>5</v>
      </c>
      <c r="R255" t="s">
        <v>5</v>
      </c>
    </row>
    <row r="256" spans="1:18">
      <c r="A256" t="s">
        <v>5</v>
      </c>
      <c r="B256" t="s">
        <v>5</v>
      </c>
      <c r="C256" t="s">
        <v>3172</v>
      </c>
      <c r="D256" t="s">
        <v>5</v>
      </c>
      <c r="E256" t="s">
        <v>3173</v>
      </c>
      <c r="F256" t="s">
        <v>3174</v>
      </c>
      <c r="G256" t="s">
        <v>3175</v>
      </c>
      <c r="H256" t="s">
        <v>3176</v>
      </c>
      <c r="I256" t="s">
        <v>5</v>
      </c>
      <c r="J256" t="s">
        <v>5</v>
      </c>
      <c r="K256" t="s">
        <v>3141</v>
      </c>
      <c r="L256" t="s">
        <v>5</v>
      </c>
      <c r="M256" t="s">
        <v>5</v>
      </c>
      <c r="N256" t="s">
        <v>5</v>
      </c>
      <c r="O256" t="s">
        <v>2240</v>
      </c>
      <c r="P256" t="s">
        <v>5</v>
      </c>
      <c r="Q256" t="s">
        <v>5</v>
      </c>
      <c r="R256" t="s">
        <v>5</v>
      </c>
    </row>
    <row r="257" spans="1:18">
      <c r="A257" t="s">
        <v>5</v>
      </c>
      <c r="B257" t="s">
        <v>5</v>
      </c>
      <c r="C257" t="s">
        <v>3177</v>
      </c>
      <c r="D257" t="s">
        <v>5</v>
      </c>
      <c r="E257" t="s">
        <v>3178</v>
      </c>
      <c r="F257" t="s">
        <v>3179</v>
      </c>
      <c r="G257" t="s">
        <v>3180</v>
      </c>
      <c r="H257" t="s">
        <v>3181</v>
      </c>
      <c r="I257" t="s">
        <v>5</v>
      </c>
      <c r="J257" t="s">
        <v>5</v>
      </c>
      <c r="K257" t="s">
        <v>3182</v>
      </c>
      <c r="L257" t="s">
        <v>5</v>
      </c>
      <c r="M257" t="s">
        <v>5</v>
      </c>
      <c r="N257" t="s">
        <v>5</v>
      </c>
      <c r="O257" t="s">
        <v>2240</v>
      </c>
      <c r="P257" t="s">
        <v>5</v>
      </c>
      <c r="Q257" t="s">
        <v>5</v>
      </c>
      <c r="R257" t="s">
        <v>5</v>
      </c>
    </row>
    <row r="258" spans="1:18">
      <c r="A258" t="s">
        <v>5</v>
      </c>
      <c r="B258" t="s">
        <v>5</v>
      </c>
      <c r="C258" t="s">
        <v>3183</v>
      </c>
      <c r="D258" t="s">
        <v>5</v>
      </c>
      <c r="E258" t="s">
        <v>3184</v>
      </c>
      <c r="F258" t="s">
        <v>3185</v>
      </c>
      <c r="G258" t="s">
        <v>3186</v>
      </c>
      <c r="H258" t="s">
        <v>3187</v>
      </c>
      <c r="I258" t="s">
        <v>5</v>
      </c>
      <c r="J258" t="s">
        <v>5</v>
      </c>
      <c r="K258" t="s">
        <v>3188</v>
      </c>
      <c r="L258" t="s">
        <v>5</v>
      </c>
      <c r="M258" t="s">
        <v>5</v>
      </c>
      <c r="N258" t="s">
        <v>5</v>
      </c>
      <c r="O258" t="s">
        <v>2240</v>
      </c>
      <c r="P258" t="s">
        <v>5</v>
      </c>
      <c r="Q258" t="s">
        <v>5</v>
      </c>
      <c r="R258" t="s">
        <v>5</v>
      </c>
    </row>
    <row r="259" spans="1:18">
      <c r="A259" t="s">
        <v>5</v>
      </c>
      <c r="B259" t="s">
        <v>5</v>
      </c>
      <c r="C259" t="s">
        <v>3189</v>
      </c>
      <c r="D259" t="s">
        <v>5</v>
      </c>
      <c r="E259" t="s">
        <v>3190</v>
      </c>
      <c r="F259" t="s">
        <v>3191</v>
      </c>
      <c r="G259" t="s">
        <v>3192</v>
      </c>
      <c r="H259" t="s">
        <v>3193</v>
      </c>
      <c r="I259" t="s">
        <v>5</v>
      </c>
      <c r="J259" t="s">
        <v>5</v>
      </c>
      <c r="K259" t="s">
        <v>3194</v>
      </c>
      <c r="L259" t="s">
        <v>5</v>
      </c>
      <c r="M259" t="s">
        <v>5</v>
      </c>
      <c r="N259" t="s">
        <v>5</v>
      </c>
      <c r="O259" t="s">
        <v>2240</v>
      </c>
      <c r="P259" t="s">
        <v>5</v>
      </c>
      <c r="Q259" t="s">
        <v>5</v>
      </c>
      <c r="R259" t="s">
        <v>5</v>
      </c>
    </row>
    <row r="260" spans="1:18">
      <c r="A260" t="s">
        <v>5</v>
      </c>
      <c r="B260" t="s">
        <v>5</v>
      </c>
      <c r="C260" t="s">
        <v>3195</v>
      </c>
      <c r="D260" t="s">
        <v>5</v>
      </c>
      <c r="E260" t="s">
        <v>3196</v>
      </c>
      <c r="F260" t="s">
        <v>3197</v>
      </c>
      <c r="G260" t="s">
        <v>3198</v>
      </c>
      <c r="H260" t="s">
        <v>3199</v>
      </c>
      <c r="I260" t="s">
        <v>5</v>
      </c>
      <c r="J260" t="s">
        <v>5</v>
      </c>
      <c r="K260" t="s">
        <v>2998</v>
      </c>
      <c r="L260" t="s">
        <v>5</v>
      </c>
      <c r="M260" t="s">
        <v>5</v>
      </c>
      <c r="N260" t="s">
        <v>5</v>
      </c>
      <c r="O260" t="s">
        <v>2240</v>
      </c>
      <c r="P260" t="s">
        <v>5</v>
      </c>
      <c r="Q260" t="s">
        <v>5</v>
      </c>
      <c r="R260" t="s">
        <v>5</v>
      </c>
    </row>
    <row r="261" spans="1:18">
      <c r="A261" t="s">
        <v>5</v>
      </c>
      <c r="B261" t="s">
        <v>5</v>
      </c>
      <c r="C261" t="s">
        <v>3200</v>
      </c>
      <c r="D261" t="s">
        <v>5</v>
      </c>
      <c r="E261" t="s">
        <v>3201</v>
      </c>
      <c r="F261" t="s">
        <v>3202</v>
      </c>
      <c r="G261" t="s">
        <v>3203</v>
      </c>
      <c r="H261" t="s">
        <v>3204</v>
      </c>
      <c r="I261" t="s">
        <v>5</v>
      </c>
      <c r="J261" t="s">
        <v>5</v>
      </c>
      <c r="K261" t="s">
        <v>3205</v>
      </c>
      <c r="L261" t="s">
        <v>5</v>
      </c>
      <c r="M261" t="s">
        <v>5</v>
      </c>
      <c r="N261" t="s">
        <v>5</v>
      </c>
      <c r="O261" t="s">
        <v>2240</v>
      </c>
      <c r="P261" t="s">
        <v>5</v>
      </c>
      <c r="Q261" t="s">
        <v>5</v>
      </c>
      <c r="R261" t="s">
        <v>5</v>
      </c>
    </row>
    <row r="262" spans="1:18">
      <c r="A262" t="s">
        <v>5</v>
      </c>
      <c r="B262" t="s">
        <v>5</v>
      </c>
      <c r="C262" t="s">
        <v>3206</v>
      </c>
      <c r="D262" t="s">
        <v>5</v>
      </c>
      <c r="E262" t="s">
        <v>3207</v>
      </c>
      <c r="F262" t="s">
        <v>3208</v>
      </c>
      <c r="G262" t="s">
        <v>3209</v>
      </c>
      <c r="H262" t="s">
        <v>3210</v>
      </c>
      <c r="I262" t="s">
        <v>5</v>
      </c>
      <c r="J262" t="s">
        <v>5</v>
      </c>
      <c r="K262" t="s">
        <v>2937</v>
      </c>
      <c r="L262" t="s">
        <v>5</v>
      </c>
      <c r="M262" t="s">
        <v>5</v>
      </c>
      <c r="N262" t="s">
        <v>5</v>
      </c>
      <c r="O262" t="s">
        <v>2240</v>
      </c>
      <c r="P262" t="s">
        <v>5</v>
      </c>
      <c r="Q262" t="s">
        <v>5</v>
      </c>
      <c r="R262" t="s">
        <v>5</v>
      </c>
    </row>
    <row r="263" spans="1:18">
      <c r="A263" t="s">
        <v>5</v>
      </c>
      <c r="B263" t="s">
        <v>5</v>
      </c>
      <c r="C263" t="s">
        <v>3211</v>
      </c>
      <c r="D263" t="s">
        <v>5</v>
      </c>
      <c r="E263" t="s">
        <v>3212</v>
      </c>
      <c r="F263" t="s">
        <v>3213</v>
      </c>
      <c r="G263" t="s">
        <v>3214</v>
      </c>
      <c r="H263" t="s">
        <v>3215</v>
      </c>
      <c r="I263" t="s">
        <v>5</v>
      </c>
      <c r="J263" t="s">
        <v>5</v>
      </c>
      <c r="K263" t="s">
        <v>3141</v>
      </c>
      <c r="L263" t="s">
        <v>5</v>
      </c>
      <c r="M263" t="s">
        <v>5</v>
      </c>
      <c r="N263" t="s">
        <v>5</v>
      </c>
      <c r="O263" t="s">
        <v>2240</v>
      </c>
      <c r="P263" t="s">
        <v>5</v>
      </c>
      <c r="Q263" t="s">
        <v>5</v>
      </c>
      <c r="R263" t="s">
        <v>5</v>
      </c>
    </row>
    <row r="264" spans="1:18">
      <c r="A264" t="s">
        <v>5</v>
      </c>
      <c r="B264" t="s">
        <v>5</v>
      </c>
      <c r="C264" t="s">
        <v>3216</v>
      </c>
      <c r="D264" t="s">
        <v>5</v>
      </c>
      <c r="E264" t="s">
        <v>3217</v>
      </c>
      <c r="F264" t="s">
        <v>3218</v>
      </c>
      <c r="G264" t="s">
        <v>3219</v>
      </c>
      <c r="H264" t="s">
        <v>3220</v>
      </c>
      <c r="I264" t="s">
        <v>5</v>
      </c>
      <c r="J264" t="s">
        <v>5</v>
      </c>
      <c r="K264" t="s">
        <v>3221</v>
      </c>
      <c r="L264" t="s">
        <v>5</v>
      </c>
      <c r="M264" t="s">
        <v>5</v>
      </c>
      <c r="N264" t="s">
        <v>5</v>
      </c>
      <c r="O264" t="s">
        <v>2240</v>
      </c>
      <c r="P264" t="s">
        <v>5</v>
      </c>
      <c r="Q264" t="s">
        <v>5</v>
      </c>
      <c r="R264" t="s">
        <v>5</v>
      </c>
    </row>
    <row r="265" spans="1:18">
      <c r="A265" t="s">
        <v>5</v>
      </c>
      <c r="B265" t="s">
        <v>5</v>
      </c>
      <c r="C265" t="s">
        <v>3222</v>
      </c>
      <c r="D265" t="s">
        <v>5</v>
      </c>
      <c r="E265" t="s">
        <v>3223</v>
      </c>
      <c r="F265" t="s">
        <v>3224</v>
      </c>
      <c r="G265" t="s">
        <v>3225</v>
      </c>
      <c r="H265" t="s">
        <v>3226</v>
      </c>
      <c r="I265" t="s">
        <v>5</v>
      </c>
      <c r="J265" t="s">
        <v>5</v>
      </c>
      <c r="K265" t="s">
        <v>3227</v>
      </c>
      <c r="L265" t="s">
        <v>5</v>
      </c>
      <c r="M265" t="s">
        <v>5</v>
      </c>
      <c r="N265" t="s">
        <v>5</v>
      </c>
      <c r="O265" t="s">
        <v>2240</v>
      </c>
      <c r="P265" t="s">
        <v>5</v>
      </c>
      <c r="Q265" t="s">
        <v>5</v>
      </c>
      <c r="R265" t="s">
        <v>5</v>
      </c>
    </row>
    <row r="266" spans="1:18">
      <c r="A266" t="s">
        <v>5</v>
      </c>
      <c r="B266" t="s">
        <v>5</v>
      </c>
      <c r="C266" t="s">
        <v>3228</v>
      </c>
      <c r="D266" t="s">
        <v>5</v>
      </c>
      <c r="E266" t="s">
        <v>3229</v>
      </c>
      <c r="F266" t="s">
        <v>3230</v>
      </c>
      <c r="G266" t="s">
        <v>3231</v>
      </c>
      <c r="H266" t="s">
        <v>3232</v>
      </c>
      <c r="I266" t="s">
        <v>5</v>
      </c>
      <c r="J266" t="s">
        <v>5</v>
      </c>
      <c r="K266" t="s">
        <v>3233</v>
      </c>
      <c r="L266" t="s">
        <v>5</v>
      </c>
      <c r="M266" t="s">
        <v>5</v>
      </c>
      <c r="N266" t="s">
        <v>5</v>
      </c>
      <c r="O266" t="s">
        <v>2240</v>
      </c>
      <c r="P266" t="s">
        <v>5</v>
      </c>
      <c r="Q266" t="s">
        <v>5</v>
      </c>
      <c r="R266" t="s">
        <v>5</v>
      </c>
    </row>
    <row r="267" spans="1:18">
      <c r="A267" t="s">
        <v>5</v>
      </c>
      <c r="B267" t="s">
        <v>5</v>
      </c>
      <c r="C267" t="s">
        <v>3234</v>
      </c>
      <c r="D267" t="s">
        <v>5</v>
      </c>
      <c r="E267" t="s">
        <v>3235</v>
      </c>
      <c r="F267" t="s">
        <v>3236</v>
      </c>
      <c r="G267" t="s">
        <v>3237</v>
      </c>
      <c r="H267" t="s">
        <v>3238</v>
      </c>
      <c r="I267" t="s">
        <v>5</v>
      </c>
      <c r="J267" t="s">
        <v>5</v>
      </c>
      <c r="K267" t="s">
        <v>3239</v>
      </c>
      <c r="L267" t="s">
        <v>5</v>
      </c>
      <c r="M267" t="s">
        <v>5</v>
      </c>
      <c r="N267" t="s">
        <v>5</v>
      </c>
      <c r="O267" t="s">
        <v>2240</v>
      </c>
      <c r="P267" t="s">
        <v>5</v>
      </c>
      <c r="Q267" t="s">
        <v>5</v>
      </c>
      <c r="R267" t="s">
        <v>5</v>
      </c>
    </row>
    <row r="268" spans="1:18" hidden="1">
      <c r="A268" t="s">
        <v>5</v>
      </c>
      <c r="B268" t="s">
        <v>5</v>
      </c>
      <c r="C268" t="s">
        <v>2234</v>
      </c>
      <c r="D268" t="s">
        <v>5</v>
      </c>
      <c r="E268" t="s">
        <v>2235</v>
      </c>
      <c r="F268" t="s">
        <v>3240</v>
      </c>
      <c r="G268" t="s">
        <v>3139</v>
      </c>
      <c r="H268" t="s">
        <v>3140</v>
      </c>
      <c r="I268" t="s">
        <v>5</v>
      </c>
      <c r="J268" t="s">
        <v>5</v>
      </c>
      <c r="K268" t="s">
        <v>3141</v>
      </c>
      <c r="L268" t="s">
        <v>5</v>
      </c>
      <c r="M268" t="s">
        <v>5</v>
      </c>
      <c r="N268" t="s">
        <v>5</v>
      </c>
      <c r="O268" t="s">
        <v>2240</v>
      </c>
      <c r="P268" t="s">
        <v>5</v>
      </c>
      <c r="Q268" t="s">
        <v>5</v>
      </c>
      <c r="R268" t="s">
        <v>5</v>
      </c>
    </row>
    <row r="269" spans="1:18" hidden="1">
      <c r="A269" t="s">
        <v>5</v>
      </c>
      <c r="B269" t="s">
        <v>5</v>
      </c>
      <c r="C269" t="s">
        <v>2234</v>
      </c>
      <c r="D269" t="s">
        <v>5</v>
      </c>
      <c r="E269" t="s">
        <v>2235</v>
      </c>
      <c r="F269" t="s">
        <v>3241</v>
      </c>
      <c r="G269" t="s">
        <v>3242</v>
      </c>
      <c r="H269" t="s">
        <v>3243</v>
      </c>
      <c r="I269" t="s">
        <v>5</v>
      </c>
      <c r="J269" t="s">
        <v>5</v>
      </c>
      <c r="K269" t="s">
        <v>3244</v>
      </c>
      <c r="L269" t="s">
        <v>5</v>
      </c>
      <c r="M269" t="s">
        <v>5</v>
      </c>
      <c r="N269" t="s">
        <v>5</v>
      </c>
      <c r="O269" t="s">
        <v>2240</v>
      </c>
      <c r="P269" t="s">
        <v>5</v>
      </c>
      <c r="Q269" t="s">
        <v>5</v>
      </c>
      <c r="R269" t="s">
        <v>5</v>
      </c>
    </row>
    <row r="270" spans="1:18" hidden="1">
      <c r="A270" t="s">
        <v>5</v>
      </c>
      <c r="B270" t="s">
        <v>5</v>
      </c>
      <c r="C270" t="s">
        <v>2234</v>
      </c>
      <c r="D270" t="s">
        <v>5</v>
      </c>
      <c r="E270" t="s">
        <v>2235</v>
      </c>
      <c r="F270" t="s">
        <v>3245</v>
      </c>
      <c r="G270" t="s">
        <v>3246</v>
      </c>
      <c r="H270" t="s">
        <v>3247</v>
      </c>
      <c r="I270" t="s">
        <v>5</v>
      </c>
      <c r="J270" t="s">
        <v>5</v>
      </c>
      <c r="K270" t="s">
        <v>3248</v>
      </c>
      <c r="L270" t="s">
        <v>5</v>
      </c>
      <c r="M270" t="s">
        <v>5</v>
      </c>
      <c r="N270" t="s">
        <v>5</v>
      </c>
      <c r="O270" t="s">
        <v>2240</v>
      </c>
      <c r="P270" t="s">
        <v>5</v>
      </c>
      <c r="Q270" t="s">
        <v>5</v>
      </c>
      <c r="R270" t="s">
        <v>5</v>
      </c>
    </row>
    <row r="271" spans="1:18" hidden="1">
      <c r="A271" t="s">
        <v>5</v>
      </c>
      <c r="B271" t="s">
        <v>5</v>
      </c>
      <c r="C271" t="s">
        <v>2234</v>
      </c>
      <c r="D271" t="s">
        <v>5</v>
      </c>
      <c r="E271" t="s">
        <v>2235</v>
      </c>
      <c r="F271" t="s">
        <v>3249</v>
      </c>
      <c r="G271" t="s">
        <v>3250</v>
      </c>
      <c r="H271" t="s">
        <v>3251</v>
      </c>
      <c r="I271" t="s">
        <v>5</v>
      </c>
      <c r="J271" t="s">
        <v>5</v>
      </c>
      <c r="K271" t="s">
        <v>3252</v>
      </c>
      <c r="L271" t="s">
        <v>5</v>
      </c>
      <c r="M271" t="s">
        <v>5</v>
      </c>
      <c r="N271" t="s">
        <v>5</v>
      </c>
      <c r="O271" t="s">
        <v>2240</v>
      </c>
      <c r="P271" t="s">
        <v>5</v>
      </c>
      <c r="Q271" t="s">
        <v>5</v>
      </c>
      <c r="R271" t="s">
        <v>5</v>
      </c>
    </row>
    <row r="272" spans="1:18">
      <c r="A272" t="s">
        <v>5</v>
      </c>
      <c r="B272" t="s">
        <v>5</v>
      </c>
      <c r="C272" t="s">
        <v>2263</v>
      </c>
      <c r="D272" t="s">
        <v>5</v>
      </c>
      <c r="E272" t="s">
        <v>2264</v>
      </c>
      <c r="F272" t="s">
        <v>3253</v>
      </c>
      <c r="G272" t="s">
        <v>3254</v>
      </c>
      <c r="H272" t="s">
        <v>3255</v>
      </c>
      <c r="I272" t="s">
        <v>5</v>
      </c>
      <c r="J272" t="s">
        <v>5</v>
      </c>
      <c r="K272" t="s">
        <v>3252</v>
      </c>
      <c r="L272" t="s">
        <v>5</v>
      </c>
      <c r="M272" t="s">
        <v>5</v>
      </c>
      <c r="N272" t="s">
        <v>5</v>
      </c>
      <c r="O272" t="s">
        <v>2240</v>
      </c>
      <c r="P272" t="s">
        <v>5</v>
      </c>
      <c r="Q272" t="s">
        <v>5</v>
      </c>
      <c r="R272" t="s">
        <v>5</v>
      </c>
    </row>
    <row r="273" spans="1:18" hidden="1">
      <c r="A273" t="s">
        <v>5</v>
      </c>
      <c r="B273" t="s">
        <v>5</v>
      </c>
      <c r="C273" t="s">
        <v>2234</v>
      </c>
      <c r="D273" t="s">
        <v>5</v>
      </c>
      <c r="E273" t="s">
        <v>2235</v>
      </c>
      <c r="F273" t="s">
        <v>3256</v>
      </c>
      <c r="G273" t="s">
        <v>3257</v>
      </c>
      <c r="H273" t="s">
        <v>3258</v>
      </c>
      <c r="I273" t="s">
        <v>5</v>
      </c>
      <c r="J273" t="s">
        <v>5</v>
      </c>
      <c r="K273" t="s">
        <v>2262</v>
      </c>
      <c r="L273" t="s">
        <v>5</v>
      </c>
      <c r="M273" t="s">
        <v>5</v>
      </c>
      <c r="N273" t="s">
        <v>5</v>
      </c>
      <c r="O273" t="s">
        <v>2240</v>
      </c>
      <c r="P273" t="s">
        <v>5</v>
      </c>
      <c r="Q273" t="s">
        <v>5</v>
      </c>
      <c r="R273" t="s">
        <v>5</v>
      </c>
    </row>
    <row r="274" spans="1:18" hidden="1">
      <c r="A274" t="s">
        <v>5</v>
      </c>
      <c r="B274" t="s">
        <v>5</v>
      </c>
      <c r="C274" t="s">
        <v>2234</v>
      </c>
      <c r="D274" t="s">
        <v>5</v>
      </c>
      <c r="E274" t="s">
        <v>2235</v>
      </c>
      <c r="F274" t="s">
        <v>3259</v>
      </c>
      <c r="G274" t="s">
        <v>3260</v>
      </c>
      <c r="H274" t="s">
        <v>3261</v>
      </c>
      <c r="I274" t="s">
        <v>5</v>
      </c>
      <c r="J274" t="s">
        <v>5</v>
      </c>
      <c r="K274" t="s">
        <v>3262</v>
      </c>
      <c r="L274" t="s">
        <v>5</v>
      </c>
      <c r="M274" t="s">
        <v>5</v>
      </c>
      <c r="N274" t="s">
        <v>5</v>
      </c>
      <c r="O274" t="s">
        <v>2240</v>
      </c>
      <c r="P274" t="s">
        <v>5</v>
      </c>
      <c r="Q274" t="s">
        <v>5</v>
      </c>
      <c r="R274" t="s">
        <v>5</v>
      </c>
    </row>
    <row r="275" spans="1:18" hidden="1">
      <c r="A275" t="s">
        <v>5</v>
      </c>
      <c r="B275" t="s">
        <v>5</v>
      </c>
      <c r="C275" t="s">
        <v>2234</v>
      </c>
      <c r="D275" t="s">
        <v>5</v>
      </c>
      <c r="E275" t="s">
        <v>2235</v>
      </c>
      <c r="F275" t="s">
        <v>3263</v>
      </c>
      <c r="G275" t="s">
        <v>3264</v>
      </c>
      <c r="H275" t="s">
        <v>3265</v>
      </c>
      <c r="I275" t="s">
        <v>5</v>
      </c>
      <c r="J275" t="s">
        <v>5</v>
      </c>
      <c r="K275" t="s">
        <v>3266</v>
      </c>
      <c r="L275" t="s">
        <v>5</v>
      </c>
      <c r="M275" t="s">
        <v>5</v>
      </c>
      <c r="N275" t="s">
        <v>5</v>
      </c>
      <c r="O275" t="s">
        <v>2240</v>
      </c>
      <c r="P275" t="s">
        <v>5</v>
      </c>
      <c r="Q275" t="s">
        <v>5</v>
      </c>
      <c r="R275" t="s">
        <v>5</v>
      </c>
    </row>
    <row r="276" spans="1:18" hidden="1">
      <c r="A276" t="s">
        <v>5</v>
      </c>
      <c r="B276" t="s">
        <v>5</v>
      </c>
      <c r="C276" t="s">
        <v>2234</v>
      </c>
      <c r="D276" t="s">
        <v>5</v>
      </c>
      <c r="E276" t="s">
        <v>2235</v>
      </c>
      <c r="F276" t="s">
        <v>3267</v>
      </c>
      <c r="G276" t="s">
        <v>3268</v>
      </c>
      <c r="H276" t="s">
        <v>3269</v>
      </c>
      <c r="I276" t="s">
        <v>5</v>
      </c>
      <c r="J276" t="s">
        <v>5</v>
      </c>
      <c r="K276" t="s">
        <v>3270</v>
      </c>
      <c r="L276" t="s">
        <v>5</v>
      </c>
      <c r="M276" t="s">
        <v>5</v>
      </c>
      <c r="N276" t="s">
        <v>5</v>
      </c>
      <c r="O276" t="s">
        <v>2240</v>
      </c>
      <c r="P276" t="s">
        <v>5</v>
      </c>
      <c r="Q276" t="s">
        <v>5</v>
      </c>
      <c r="R276" t="s">
        <v>5</v>
      </c>
    </row>
    <row r="277" spans="1:18" hidden="1">
      <c r="A277" t="s">
        <v>5</v>
      </c>
      <c r="B277" t="s">
        <v>5</v>
      </c>
      <c r="C277" t="s">
        <v>2234</v>
      </c>
      <c r="D277" t="s">
        <v>5</v>
      </c>
      <c r="E277" t="s">
        <v>2235</v>
      </c>
      <c r="F277" t="s">
        <v>3271</v>
      </c>
      <c r="G277" t="s">
        <v>3272</v>
      </c>
      <c r="H277" t="s">
        <v>3273</v>
      </c>
      <c r="I277" t="s">
        <v>5</v>
      </c>
      <c r="J277" t="s">
        <v>5</v>
      </c>
      <c r="K277" t="s">
        <v>3274</v>
      </c>
      <c r="L277" t="s">
        <v>5</v>
      </c>
      <c r="M277" t="s">
        <v>5</v>
      </c>
      <c r="N277" t="s">
        <v>5</v>
      </c>
      <c r="O277" t="s">
        <v>2240</v>
      </c>
      <c r="P277" t="s">
        <v>5</v>
      </c>
      <c r="Q277" t="s">
        <v>5</v>
      </c>
      <c r="R277" t="s">
        <v>5</v>
      </c>
    </row>
    <row r="278" spans="1:18" hidden="1">
      <c r="A278" t="s">
        <v>5</v>
      </c>
      <c r="B278" t="s">
        <v>5</v>
      </c>
      <c r="C278" t="s">
        <v>2234</v>
      </c>
      <c r="D278" t="s">
        <v>5</v>
      </c>
      <c r="E278" t="s">
        <v>2235</v>
      </c>
      <c r="F278" t="s">
        <v>3275</v>
      </c>
      <c r="G278" t="s">
        <v>3276</v>
      </c>
      <c r="H278" t="s">
        <v>3277</v>
      </c>
      <c r="I278" t="s">
        <v>5</v>
      </c>
      <c r="J278" t="s">
        <v>5</v>
      </c>
      <c r="K278" t="s">
        <v>3278</v>
      </c>
      <c r="L278" t="s">
        <v>5</v>
      </c>
      <c r="M278" t="s">
        <v>5</v>
      </c>
      <c r="N278" t="s">
        <v>5</v>
      </c>
      <c r="O278" t="s">
        <v>2240</v>
      </c>
      <c r="P278" t="s">
        <v>5</v>
      </c>
      <c r="Q278" t="s">
        <v>5</v>
      </c>
      <c r="R278" t="s">
        <v>5</v>
      </c>
    </row>
    <row r="279" spans="1:18" hidden="1">
      <c r="A279" t="s">
        <v>5</v>
      </c>
      <c r="B279" t="s">
        <v>5</v>
      </c>
      <c r="C279" t="s">
        <v>2234</v>
      </c>
      <c r="D279" t="s">
        <v>5</v>
      </c>
      <c r="E279" t="s">
        <v>2235</v>
      </c>
      <c r="F279" t="s">
        <v>3279</v>
      </c>
      <c r="G279" t="s">
        <v>3280</v>
      </c>
      <c r="H279" t="s">
        <v>3281</v>
      </c>
      <c r="I279" t="s">
        <v>5</v>
      </c>
      <c r="J279" t="s">
        <v>5</v>
      </c>
      <c r="K279" t="s">
        <v>3282</v>
      </c>
      <c r="L279" t="s">
        <v>5</v>
      </c>
      <c r="M279" t="s">
        <v>5</v>
      </c>
      <c r="N279" t="s">
        <v>5</v>
      </c>
      <c r="O279" t="s">
        <v>2240</v>
      </c>
      <c r="P279" t="s">
        <v>5</v>
      </c>
      <c r="Q279" t="s">
        <v>5</v>
      </c>
      <c r="R279" t="s">
        <v>5</v>
      </c>
    </row>
    <row r="280" spans="1:18">
      <c r="A280" t="s">
        <v>5</v>
      </c>
      <c r="B280" t="s">
        <v>5</v>
      </c>
      <c r="C280" t="s">
        <v>3283</v>
      </c>
      <c r="D280" t="s">
        <v>5</v>
      </c>
      <c r="E280" t="s">
        <v>3284</v>
      </c>
      <c r="F280" t="s">
        <v>3285</v>
      </c>
      <c r="G280" t="s">
        <v>3286</v>
      </c>
      <c r="H280" t="s">
        <v>3287</v>
      </c>
      <c r="I280" t="s">
        <v>5</v>
      </c>
      <c r="J280" t="s">
        <v>5</v>
      </c>
      <c r="K280" t="s">
        <v>3288</v>
      </c>
      <c r="L280" t="s">
        <v>5</v>
      </c>
      <c r="M280" t="s">
        <v>5</v>
      </c>
      <c r="N280" t="s">
        <v>5</v>
      </c>
      <c r="O280" t="s">
        <v>2240</v>
      </c>
      <c r="P280" t="s">
        <v>5</v>
      </c>
      <c r="Q280" t="s">
        <v>5</v>
      </c>
      <c r="R280" t="s">
        <v>5</v>
      </c>
    </row>
    <row r="281" spans="1:18">
      <c r="A281" t="s">
        <v>5</v>
      </c>
      <c r="B281" t="s">
        <v>5</v>
      </c>
      <c r="C281" t="s">
        <v>3289</v>
      </c>
      <c r="D281" t="s">
        <v>5</v>
      </c>
      <c r="E281" t="s">
        <v>3290</v>
      </c>
      <c r="F281" t="s">
        <v>3291</v>
      </c>
      <c r="G281" t="s">
        <v>3292</v>
      </c>
      <c r="H281" t="s">
        <v>3293</v>
      </c>
      <c r="I281" t="s">
        <v>5</v>
      </c>
      <c r="J281" t="s">
        <v>5</v>
      </c>
      <c r="K281" t="s">
        <v>3294</v>
      </c>
      <c r="L281" t="s">
        <v>5</v>
      </c>
      <c r="M281" t="s">
        <v>5</v>
      </c>
      <c r="N281" t="s">
        <v>5</v>
      </c>
      <c r="O281" t="s">
        <v>2240</v>
      </c>
      <c r="P281" t="s">
        <v>5</v>
      </c>
      <c r="Q281" t="s">
        <v>5</v>
      </c>
      <c r="R281" t="s">
        <v>5</v>
      </c>
    </row>
    <row r="282" spans="1:18" hidden="1">
      <c r="A282" t="s">
        <v>5</v>
      </c>
      <c r="B282" t="s">
        <v>5</v>
      </c>
      <c r="C282" t="s">
        <v>2234</v>
      </c>
      <c r="D282" t="s">
        <v>5</v>
      </c>
      <c r="E282" t="s">
        <v>2235</v>
      </c>
      <c r="F282" t="s">
        <v>3295</v>
      </c>
      <c r="G282" t="s">
        <v>3296</v>
      </c>
      <c r="H282" t="s">
        <v>3297</v>
      </c>
      <c r="I282" t="s">
        <v>5</v>
      </c>
      <c r="J282" t="s">
        <v>5</v>
      </c>
      <c r="K282" t="s">
        <v>3298</v>
      </c>
      <c r="L282" t="s">
        <v>5</v>
      </c>
      <c r="M282" t="s">
        <v>5</v>
      </c>
      <c r="N282" t="s">
        <v>5</v>
      </c>
      <c r="O282" t="s">
        <v>2240</v>
      </c>
      <c r="P282" t="s">
        <v>5</v>
      </c>
      <c r="Q282" t="s">
        <v>5</v>
      </c>
      <c r="R282" t="s">
        <v>5</v>
      </c>
    </row>
    <row r="283" spans="1:18" hidden="1">
      <c r="A283" t="s">
        <v>5</v>
      </c>
      <c r="B283" t="s">
        <v>5</v>
      </c>
      <c r="C283" t="s">
        <v>2234</v>
      </c>
      <c r="D283" t="s">
        <v>5</v>
      </c>
      <c r="E283" t="s">
        <v>2235</v>
      </c>
      <c r="F283" t="s">
        <v>3299</v>
      </c>
      <c r="G283" t="s">
        <v>3300</v>
      </c>
      <c r="H283" t="s">
        <v>3301</v>
      </c>
      <c r="I283" t="s">
        <v>5</v>
      </c>
      <c r="J283" t="s">
        <v>5</v>
      </c>
      <c r="K283" t="s">
        <v>2271</v>
      </c>
      <c r="L283" t="s">
        <v>5</v>
      </c>
      <c r="M283" t="s">
        <v>5</v>
      </c>
      <c r="N283" t="s">
        <v>5</v>
      </c>
      <c r="O283" t="s">
        <v>2240</v>
      </c>
      <c r="P283" t="s">
        <v>5</v>
      </c>
      <c r="Q283" t="s">
        <v>5</v>
      </c>
      <c r="R283" t="s">
        <v>5</v>
      </c>
    </row>
    <row r="284" spans="1:18" hidden="1">
      <c r="A284" t="s">
        <v>5</v>
      </c>
      <c r="B284" t="s">
        <v>5</v>
      </c>
      <c r="C284" t="s">
        <v>2234</v>
      </c>
      <c r="D284" t="s">
        <v>5</v>
      </c>
      <c r="E284" t="s">
        <v>2235</v>
      </c>
      <c r="F284" t="s">
        <v>3302</v>
      </c>
      <c r="G284" t="s">
        <v>3303</v>
      </c>
      <c r="H284" t="s">
        <v>3304</v>
      </c>
      <c r="I284" t="s">
        <v>5</v>
      </c>
      <c r="J284" t="s">
        <v>5</v>
      </c>
      <c r="K284" t="s">
        <v>3305</v>
      </c>
      <c r="L284" t="s">
        <v>5</v>
      </c>
      <c r="M284" t="s">
        <v>5</v>
      </c>
      <c r="N284" t="s">
        <v>5</v>
      </c>
      <c r="O284" t="s">
        <v>2240</v>
      </c>
      <c r="P284" t="s">
        <v>5</v>
      </c>
      <c r="Q284" t="s">
        <v>5</v>
      </c>
      <c r="R284" t="s">
        <v>5</v>
      </c>
    </row>
    <row r="285" spans="1:18" hidden="1">
      <c r="A285" t="s">
        <v>5</v>
      </c>
      <c r="B285" t="s">
        <v>5</v>
      </c>
      <c r="C285" t="s">
        <v>2234</v>
      </c>
      <c r="D285" t="s">
        <v>5</v>
      </c>
      <c r="E285" t="s">
        <v>2235</v>
      </c>
      <c r="F285" t="s">
        <v>3306</v>
      </c>
      <c r="G285" t="s">
        <v>3307</v>
      </c>
      <c r="H285" t="s">
        <v>3308</v>
      </c>
      <c r="I285" t="s">
        <v>5</v>
      </c>
      <c r="J285" t="s">
        <v>5</v>
      </c>
      <c r="K285" t="s">
        <v>3309</v>
      </c>
      <c r="L285" t="s">
        <v>5</v>
      </c>
      <c r="M285" t="s">
        <v>5</v>
      </c>
      <c r="N285" t="s">
        <v>5</v>
      </c>
      <c r="O285" t="s">
        <v>2240</v>
      </c>
      <c r="P285" t="s">
        <v>5</v>
      </c>
      <c r="Q285" t="s">
        <v>5</v>
      </c>
      <c r="R285" t="s">
        <v>5</v>
      </c>
    </row>
    <row r="286" spans="1:18">
      <c r="A286" t="s">
        <v>5</v>
      </c>
      <c r="B286" t="s">
        <v>5</v>
      </c>
      <c r="C286" t="s">
        <v>2767</v>
      </c>
      <c r="D286" t="s">
        <v>5</v>
      </c>
      <c r="E286" t="s">
        <v>2768</v>
      </c>
      <c r="F286" t="s">
        <v>3310</v>
      </c>
      <c r="G286" t="s">
        <v>3311</v>
      </c>
      <c r="H286" t="s">
        <v>3312</v>
      </c>
      <c r="I286" t="s">
        <v>5</v>
      </c>
      <c r="J286" t="s">
        <v>5</v>
      </c>
      <c r="K286" t="s">
        <v>3313</v>
      </c>
      <c r="L286" t="s">
        <v>5</v>
      </c>
      <c r="M286" t="s">
        <v>5</v>
      </c>
      <c r="N286" t="s">
        <v>5</v>
      </c>
      <c r="O286" t="s">
        <v>2240</v>
      </c>
      <c r="P286" t="s">
        <v>5</v>
      </c>
      <c r="Q286" t="s">
        <v>5</v>
      </c>
      <c r="R286" t="s">
        <v>5</v>
      </c>
    </row>
    <row r="287" spans="1:18" hidden="1">
      <c r="A287" t="s">
        <v>5</v>
      </c>
      <c r="B287" t="s">
        <v>5</v>
      </c>
      <c r="C287" t="s">
        <v>2234</v>
      </c>
      <c r="D287" t="s">
        <v>5</v>
      </c>
      <c r="E287" t="s">
        <v>2235</v>
      </c>
      <c r="F287" t="s">
        <v>3314</v>
      </c>
      <c r="G287" t="s">
        <v>3315</v>
      </c>
      <c r="H287" t="s">
        <v>3316</v>
      </c>
      <c r="I287" t="s">
        <v>5</v>
      </c>
      <c r="J287" t="s">
        <v>5</v>
      </c>
      <c r="K287" t="s">
        <v>3317</v>
      </c>
      <c r="L287" t="s">
        <v>5</v>
      </c>
      <c r="M287" t="s">
        <v>5</v>
      </c>
      <c r="N287" t="s">
        <v>5</v>
      </c>
      <c r="O287" t="s">
        <v>2240</v>
      </c>
      <c r="P287" t="s">
        <v>5</v>
      </c>
      <c r="Q287" t="s">
        <v>5</v>
      </c>
      <c r="R287" t="s">
        <v>5</v>
      </c>
    </row>
    <row r="288" spans="1:18" hidden="1">
      <c r="A288" t="s">
        <v>5</v>
      </c>
      <c r="B288" t="s">
        <v>5</v>
      </c>
      <c r="C288" t="s">
        <v>2234</v>
      </c>
      <c r="D288" t="s">
        <v>5</v>
      </c>
      <c r="E288" t="s">
        <v>2235</v>
      </c>
      <c r="F288" t="s">
        <v>3318</v>
      </c>
      <c r="G288" t="s">
        <v>3319</v>
      </c>
      <c r="H288" t="s">
        <v>3320</v>
      </c>
      <c r="I288" t="s">
        <v>5</v>
      </c>
      <c r="J288" t="s">
        <v>5</v>
      </c>
      <c r="K288" t="s">
        <v>3321</v>
      </c>
      <c r="L288" t="s">
        <v>5</v>
      </c>
      <c r="M288" t="s">
        <v>5</v>
      </c>
      <c r="N288" t="s">
        <v>5</v>
      </c>
      <c r="O288" t="s">
        <v>2240</v>
      </c>
      <c r="P288" t="s">
        <v>5</v>
      </c>
      <c r="Q288" t="s">
        <v>5</v>
      </c>
      <c r="R288" t="s">
        <v>5</v>
      </c>
    </row>
    <row r="289" spans="1:18">
      <c r="A289" t="s">
        <v>5</v>
      </c>
      <c r="B289" t="s">
        <v>5</v>
      </c>
      <c r="C289" t="s">
        <v>3094</v>
      </c>
      <c r="D289" t="s">
        <v>5</v>
      </c>
      <c r="E289" t="s">
        <v>3095</v>
      </c>
      <c r="F289" t="s">
        <v>3322</v>
      </c>
      <c r="G289" t="s">
        <v>3323</v>
      </c>
      <c r="H289" t="s">
        <v>3324</v>
      </c>
      <c r="I289" t="s">
        <v>5</v>
      </c>
      <c r="J289" t="s">
        <v>5</v>
      </c>
      <c r="K289" t="s">
        <v>3321</v>
      </c>
      <c r="L289" t="s">
        <v>5</v>
      </c>
      <c r="M289" t="s">
        <v>5</v>
      </c>
      <c r="N289" t="s">
        <v>5</v>
      </c>
      <c r="O289" t="s">
        <v>2240</v>
      </c>
      <c r="P289" t="s">
        <v>5</v>
      </c>
      <c r="Q289" t="s">
        <v>5</v>
      </c>
      <c r="R289" t="s">
        <v>5</v>
      </c>
    </row>
    <row r="290" spans="1:18" hidden="1">
      <c r="A290" t="s">
        <v>5</v>
      </c>
      <c r="B290" t="s">
        <v>5</v>
      </c>
      <c r="C290" t="s">
        <v>2234</v>
      </c>
      <c r="D290" t="s">
        <v>5</v>
      </c>
      <c r="E290" t="s">
        <v>2235</v>
      </c>
      <c r="F290" t="s">
        <v>3325</v>
      </c>
      <c r="G290" t="s">
        <v>3326</v>
      </c>
      <c r="H290" t="s">
        <v>3327</v>
      </c>
      <c r="I290" t="s">
        <v>5</v>
      </c>
      <c r="J290" t="s">
        <v>5</v>
      </c>
      <c r="K290" t="s">
        <v>3328</v>
      </c>
      <c r="L290" t="s">
        <v>5</v>
      </c>
      <c r="M290" t="s">
        <v>5</v>
      </c>
      <c r="N290" t="s">
        <v>5</v>
      </c>
      <c r="O290" t="s">
        <v>2240</v>
      </c>
      <c r="P290" t="s">
        <v>5</v>
      </c>
      <c r="Q290" t="s">
        <v>5</v>
      </c>
      <c r="R290" t="s">
        <v>5</v>
      </c>
    </row>
    <row r="291" spans="1:18" hidden="1">
      <c r="A291" t="s">
        <v>5</v>
      </c>
      <c r="B291" t="s">
        <v>5</v>
      </c>
      <c r="C291" t="s">
        <v>2234</v>
      </c>
      <c r="D291" t="s">
        <v>5</v>
      </c>
      <c r="E291" t="s">
        <v>2235</v>
      </c>
      <c r="F291" t="s">
        <v>3329</v>
      </c>
      <c r="G291" t="s">
        <v>3330</v>
      </c>
      <c r="H291" t="s">
        <v>3331</v>
      </c>
      <c r="I291" t="s">
        <v>5</v>
      </c>
      <c r="J291" t="s">
        <v>5</v>
      </c>
      <c r="K291" t="s">
        <v>3332</v>
      </c>
      <c r="L291" t="s">
        <v>5</v>
      </c>
      <c r="M291" t="s">
        <v>5</v>
      </c>
      <c r="N291" t="s">
        <v>5</v>
      </c>
      <c r="O291" t="s">
        <v>2240</v>
      </c>
      <c r="P291" t="s">
        <v>5</v>
      </c>
      <c r="Q291" t="s">
        <v>5</v>
      </c>
      <c r="R291" t="s">
        <v>5</v>
      </c>
    </row>
    <row r="292" spans="1:18" hidden="1">
      <c r="A292" t="s">
        <v>5</v>
      </c>
      <c r="B292" t="s">
        <v>5</v>
      </c>
      <c r="C292" t="s">
        <v>2234</v>
      </c>
      <c r="D292" t="s">
        <v>5</v>
      </c>
      <c r="E292" t="s">
        <v>2235</v>
      </c>
      <c r="F292" t="s">
        <v>3333</v>
      </c>
      <c r="G292" t="s">
        <v>3334</v>
      </c>
      <c r="H292" t="s">
        <v>3335</v>
      </c>
      <c r="I292" t="s">
        <v>5</v>
      </c>
      <c r="J292" t="s">
        <v>5</v>
      </c>
      <c r="K292" t="s">
        <v>3336</v>
      </c>
      <c r="L292" t="s">
        <v>5</v>
      </c>
      <c r="M292" t="s">
        <v>5</v>
      </c>
      <c r="N292" t="s">
        <v>5</v>
      </c>
      <c r="O292" t="s">
        <v>2240</v>
      </c>
      <c r="P292" t="s">
        <v>5</v>
      </c>
      <c r="Q292" t="s">
        <v>5</v>
      </c>
      <c r="R292" t="s">
        <v>5</v>
      </c>
    </row>
    <row r="293" spans="1:18" hidden="1">
      <c r="A293" t="s">
        <v>5</v>
      </c>
      <c r="B293" t="s">
        <v>5</v>
      </c>
      <c r="C293" t="s">
        <v>2234</v>
      </c>
      <c r="D293" t="s">
        <v>5</v>
      </c>
      <c r="E293" t="s">
        <v>2235</v>
      </c>
      <c r="F293" t="s">
        <v>3337</v>
      </c>
      <c r="G293" t="s">
        <v>3338</v>
      </c>
      <c r="H293" t="s">
        <v>3339</v>
      </c>
      <c r="I293" t="s">
        <v>5</v>
      </c>
      <c r="J293" t="s">
        <v>5</v>
      </c>
      <c r="K293" t="s">
        <v>3340</v>
      </c>
      <c r="L293" t="s">
        <v>5</v>
      </c>
      <c r="M293" t="s">
        <v>5</v>
      </c>
      <c r="N293" t="s">
        <v>5</v>
      </c>
      <c r="O293" t="s">
        <v>2240</v>
      </c>
      <c r="P293" t="s">
        <v>5</v>
      </c>
      <c r="Q293" t="s">
        <v>5</v>
      </c>
      <c r="R293" t="s">
        <v>5</v>
      </c>
    </row>
    <row r="294" spans="1:18">
      <c r="A294" t="s">
        <v>5</v>
      </c>
      <c r="B294" t="s">
        <v>5</v>
      </c>
      <c r="C294" t="s">
        <v>3341</v>
      </c>
      <c r="D294" t="s">
        <v>5</v>
      </c>
      <c r="E294" t="s">
        <v>3342</v>
      </c>
      <c r="F294" t="s">
        <v>3343</v>
      </c>
      <c r="G294" t="s">
        <v>3344</v>
      </c>
      <c r="H294" t="s">
        <v>3345</v>
      </c>
      <c r="I294" t="s">
        <v>5</v>
      </c>
      <c r="J294" t="s">
        <v>5</v>
      </c>
      <c r="K294" t="s">
        <v>3340</v>
      </c>
      <c r="L294" t="s">
        <v>5</v>
      </c>
      <c r="M294" t="s">
        <v>5</v>
      </c>
      <c r="N294" t="s">
        <v>5</v>
      </c>
      <c r="O294" t="s">
        <v>2240</v>
      </c>
      <c r="P294" t="s">
        <v>5</v>
      </c>
      <c r="Q294" t="s">
        <v>5</v>
      </c>
      <c r="R294" t="s">
        <v>5</v>
      </c>
    </row>
    <row r="295" spans="1:18">
      <c r="A295" t="s">
        <v>5</v>
      </c>
      <c r="B295" t="s">
        <v>5</v>
      </c>
      <c r="C295" t="s">
        <v>3346</v>
      </c>
      <c r="D295" t="s">
        <v>5</v>
      </c>
      <c r="E295" t="s">
        <v>3347</v>
      </c>
      <c r="F295" t="s">
        <v>3348</v>
      </c>
      <c r="G295" t="s">
        <v>3349</v>
      </c>
      <c r="H295" t="s">
        <v>3350</v>
      </c>
      <c r="I295" t="s">
        <v>5</v>
      </c>
      <c r="J295" t="s">
        <v>5</v>
      </c>
      <c r="K295" t="s">
        <v>3340</v>
      </c>
      <c r="L295" t="s">
        <v>5</v>
      </c>
      <c r="M295" t="s">
        <v>5</v>
      </c>
      <c r="N295" t="s">
        <v>5</v>
      </c>
      <c r="O295" t="s">
        <v>2240</v>
      </c>
      <c r="P295" t="s">
        <v>5</v>
      </c>
      <c r="Q295" t="s">
        <v>5</v>
      </c>
      <c r="R295" t="s">
        <v>5</v>
      </c>
    </row>
    <row r="296" spans="1:18">
      <c r="A296" t="s">
        <v>5</v>
      </c>
      <c r="B296" t="s">
        <v>5</v>
      </c>
      <c r="C296" t="s">
        <v>3351</v>
      </c>
      <c r="D296" t="s">
        <v>5</v>
      </c>
      <c r="E296" t="s">
        <v>3352</v>
      </c>
      <c r="F296" t="s">
        <v>3353</v>
      </c>
      <c r="G296" t="s">
        <v>3354</v>
      </c>
      <c r="H296" t="s">
        <v>3355</v>
      </c>
      <c r="I296" t="s">
        <v>5</v>
      </c>
      <c r="J296" t="s">
        <v>5</v>
      </c>
      <c r="K296" t="s">
        <v>3356</v>
      </c>
      <c r="L296" t="s">
        <v>5</v>
      </c>
      <c r="M296" t="s">
        <v>5</v>
      </c>
      <c r="N296" t="s">
        <v>5</v>
      </c>
      <c r="O296" t="s">
        <v>2240</v>
      </c>
      <c r="P296" t="s">
        <v>5</v>
      </c>
      <c r="Q296" t="s">
        <v>5</v>
      </c>
      <c r="R296" t="s">
        <v>5</v>
      </c>
    </row>
    <row r="297" spans="1:18">
      <c r="A297" t="s">
        <v>5</v>
      </c>
      <c r="B297" t="s">
        <v>5</v>
      </c>
      <c r="C297" t="s">
        <v>3357</v>
      </c>
      <c r="D297" t="s">
        <v>5</v>
      </c>
      <c r="E297" t="s">
        <v>3358</v>
      </c>
      <c r="F297" t="s">
        <v>3359</v>
      </c>
      <c r="G297" t="s">
        <v>3360</v>
      </c>
      <c r="H297" t="s">
        <v>3361</v>
      </c>
      <c r="I297" t="s">
        <v>5</v>
      </c>
      <c r="J297" t="s">
        <v>5</v>
      </c>
      <c r="K297" t="s">
        <v>3362</v>
      </c>
      <c r="L297" t="s">
        <v>5</v>
      </c>
      <c r="M297" t="s">
        <v>5</v>
      </c>
      <c r="N297" t="s">
        <v>5</v>
      </c>
      <c r="O297" t="s">
        <v>2240</v>
      </c>
      <c r="P297" t="s">
        <v>5</v>
      </c>
      <c r="Q297" t="s">
        <v>5</v>
      </c>
      <c r="R297" t="s">
        <v>5</v>
      </c>
    </row>
    <row r="298" spans="1:18">
      <c r="A298" t="s">
        <v>5</v>
      </c>
      <c r="B298" t="s">
        <v>5</v>
      </c>
      <c r="C298" t="s">
        <v>3363</v>
      </c>
      <c r="D298" t="s">
        <v>5</v>
      </c>
      <c r="E298" t="s">
        <v>3364</v>
      </c>
      <c r="F298" t="s">
        <v>3365</v>
      </c>
      <c r="G298" t="s">
        <v>3366</v>
      </c>
      <c r="H298" t="s">
        <v>3367</v>
      </c>
      <c r="I298" t="s">
        <v>5</v>
      </c>
      <c r="J298" t="s">
        <v>5</v>
      </c>
      <c r="K298" t="s">
        <v>3368</v>
      </c>
      <c r="L298" t="s">
        <v>5</v>
      </c>
      <c r="M298" t="s">
        <v>5</v>
      </c>
      <c r="N298" t="s">
        <v>5</v>
      </c>
      <c r="O298" t="s">
        <v>2240</v>
      </c>
      <c r="P298" t="s">
        <v>5</v>
      </c>
      <c r="Q298" t="s">
        <v>5</v>
      </c>
      <c r="R298" t="s">
        <v>5</v>
      </c>
    </row>
    <row r="299" spans="1:18">
      <c r="A299" t="s">
        <v>5</v>
      </c>
      <c r="B299" t="s">
        <v>5</v>
      </c>
      <c r="C299" t="s">
        <v>3369</v>
      </c>
      <c r="D299" t="s">
        <v>5</v>
      </c>
      <c r="E299" t="s">
        <v>3370</v>
      </c>
      <c r="F299" t="s">
        <v>3371</v>
      </c>
      <c r="G299" t="s">
        <v>3372</v>
      </c>
      <c r="H299" t="s">
        <v>3373</v>
      </c>
      <c r="I299" t="s">
        <v>5</v>
      </c>
      <c r="J299" t="s">
        <v>5</v>
      </c>
      <c r="K299" t="s">
        <v>3374</v>
      </c>
      <c r="L299" t="s">
        <v>5</v>
      </c>
      <c r="M299" t="s">
        <v>5</v>
      </c>
      <c r="N299" t="s">
        <v>5</v>
      </c>
      <c r="O299" t="s">
        <v>2240</v>
      </c>
      <c r="P299" t="s">
        <v>5</v>
      </c>
      <c r="Q299" t="s">
        <v>5</v>
      </c>
      <c r="R299" t="s">
        <v>5</v>
      </c>
    </row>
    <row r="300" spans="1:18">
      <c r="A300" t="s">
        <v>5</v>
      </c>
      <c r="B300" t="s">
        <v>5</v>
      </c>
      <c r="C300" t="s">
        <v>3375</v>
      </c>
      <c r="D300" t="s">
        <v>5</v>
      </c>
      <c r="E300" t="s">
        <v>3376</v>
      </c>
      <c r="F300" t="s">
        <v>3377</v>
      </c>
      <c r="G300" t="s">
        <v>3378</v>
      </c>
      <c r="H300" t="s">
        <v>3379</v>
      </c>
      <c r="I300" t="s">
        <v>5</v>
      </c>
      <c r="J300" t="s">
        <v>5</v>
      </c>
      <c r="K300" t="s">
        <v>3380</v>
      </c>
      <c r="L300" t="s">
        <v>5</v>
      </c>
      <c r="M300" t="s">
        <v>5</v>
      </c>
      <c r="N300" t="s">
        <v>5</v>
      </c>
      <c r="O300" t="s">
        <v>2240</v>
      </c>
      <c r="P300" t="s">
        <v>5</v>
      </c>
      <c r="Q300" t="s">
        <v>5</v>
      </c>
      <c r="R300" t="s">
        <v>5</v>
      </c>
    </row>
    <row r="301" spans="1:18">
      <c r="A301" t="s">
        <v>5</v>
      </c>
      <c r="B301" t="s">
        <v>5</v>
      </c>
      <c r="C301" t="s">
        <v>3381</v>
      </c>
      <c r="D301" t="s">
        <v>5</v>
      </c>
      <c r="E301" t="s">
        <v>3382</v>
      </c>
      <c r="F301" t="s">
        <v>3383</v>
      </c>
      <c r="G301" t="s">
        <v>3384</v>
      </c>
      <c r="H301" t="s">
        <v>3385</v>
      </c>
      <c r="I301" t="s">
        <v>5</v>
      </c>
      <c r="J301" t="s">
        <v>5</v>
      </c>
      <c r="K301" t="s">
        <v>3386</v>
      </c>
      <c r="L301" t="s">
        <v>5</v>
      </c>
      <c r="M301" t="s">
        <v>5</v>
      </c>
      <c r="N301" t="s">
        <v>5</v>
      </c>
      <c r="O301" t="s">
        <v>2240</v>
      </c>
      <c r="P301" t="s">
        <v>5</v>
      </c>
      <c r="Q301" t="s">
        <v>5</v>
      </c>
      <c r="R301" t="s">
        <v>5</v>
      </c>
    </row>
    <row r="302" spans="1:18">
      <c r="A302" t="s">
        <v>5</v>
      </c>
      <c r="B302" t="s">
        <v>5</v>
      </c>
      <c r="C302" t="s">
        <v>3387</v>
      </c>
      <c r="D302" t="s">
        <v>5</v>
      </c>
      <c r="E302" t="s">
        <v>3388</v>
      </c>
      <c r="F302" t="s">
        <v>3389</v>
      </c>
      <c r="G302" t="s">
        <v>3390</v>
      </c>
      <c r="H302" t="s">
        <v>3391</v>
      </c>
      <c r="I302" t="s">
        <v>5</v>
      </c>
      <c r="J302" t="s">
        <v>5</v>
      </c>
      <c r="K302" t="s">
        <v>3392</v>
      </c>
      <c r="L302" t="s">
        <v>5</v>
      </c>
      <c r="M302" t="s">
        <v>5</v>
      </c>
      <c r="N302" t="s">
        <v>5</v>
      </c>
      <c r="O302" t="s">
        <v>2240</v>
      </c>
      <c r="P302" t="s">
        <v>5</v>
      </c>
      <c r="Q302" t="s">
        <v>5</v>
      </c>
      <c r="R302" t="s">
        <v>5</v>
      </c>
    </row>
    <row r="303" spans="1:18">
      <c r="A303" t="s">
        <v>5</v>
      </c>
      <c r="B303" t="s">
        <v>5</v>
      </c>
      <c r="C303" t="s">
        <v>3393</v>
      </c>
      <c r="D303" t="s">
        <v>5</v>
      </c>
      <c r="E303" t="s">
        <v>3394</v>
      </c>
      <c r="F303" t="s">
        <v>3395</v>
      </c>
      <c r="G303" t="s">
        <v>3396</v>
      </c>
      <c r="H303" t="s">
        <v>3397</v>
      </c>
      <c r="I303" t="s">
        <v>5</v>
      </c>
      <c r="J303" t="s">
        <v>5</v>
      </c>
      <c r="K303" t="s">
        <v>3398</v>
      </c>
      <c r="L303" t="s">
        <v>5</v>
      </c>
      <c r="M303" t="s">
        <v>5</v>
      </c>
      <c r="N303" t="s">
        <v>5</v>
      </c>
      <c r="O303" t="s">
        <v>2240</v>
      </c>
      <c r="P303" t="s">
        <v>5</v>
      </c>
      <c r="Q303" t="s">
        <v>5</v>
      </c>
      <c r="R303" t="s">
        <v>5</v>
      </c>
    </row>
    <row r="304" spans="1:18">
      <c r="A304" t="s">
        <v>5</v>
      </c>
      <c r="B304" t="s">
        <v>5</v>
      </c>
      <c r="C304" t="s">
        <v>3399</v>
      </c>
      <c r="D304" t="s">
        <v>5</v>
      </c>
      <c r="E304" t="s">
        <v>3400</v>
      </c>
      <c r="F304" t="s">
        <v>3401</v>
      </c>
      <c r="G304" t="s">
        <v>3402</v>
      </c>
      <c r="H304" t="s">
        <v>3403</v>
      </c>
      <c r="I304" t="s">
        <v>5</v>
      </c>
      <c r="J304" t="s">
        <v>5</v>
      </c>
      <c r="K304" t="s">
        <v>3340</v>
      </c>
      <c r="L304" t="s">
        <v>5</v>
      </c>
      <c r="M304" t="s">
        <v>5</v>
      </c>
      <c r="N304" t="s">
        <v>5</v>
      </c>
      <c r="O304" t="s">
        <v>2240</v>
      </c>
      <c r="P304" t="s">
        <v>5</v>
      </c>
      <c r="Q304" t="s">
        <v>5</v>
      </c>
      <c r="R304" t="s">
        <v>5</v>
      </c>
    </row>
    <row r="305" spans="1:18">
      <c r="A305" t="s">
        <v>5</v>
      </c>
      <c r="B305" t="s">
        <v>5</v>
      </c>
      <c r="C305" t="s">
        <v>3404</v>
      </c>
      <c r="D305" t="s">
        <v>5</v>
      </c>
      <c r="E305" t="s">
        <v>3405</v>
      </c>
      <c r="F305" t="s">
        <v>3406</v>
      </c>
      <c r="G305" t="s">
        <v>3407</v>
      </c>
      <c r="H305" t="s">
        <v>3408</v>
      </c>
      <c r="I305" t="s">
        <v>5</v>
      </c>
      <c r="J305" t="s">
        <v>5</v>
      </c>
      <c r="K305" t="s">
        <v>3409</v>
      </c>
      <c r="L305" t="s">
        <v>5</v>
      </c>
      <c r="M305" t="s">
        <v>5</v>
      </c>
      <c r="N305" t="s">
        <v>5</v>
      </c>
      <c r="O305" t="s">
        <v>2240</v>
      </c>
      <c r="P305" t="s">
        <v>5</v>
      </c>
      <c r="Q305" t="s">
        <v>5</v>
      </c>
      <c r="R305" t="s">
        <v>5</v>
      </c>
    </row>
    <row r="306" spans="1:18">
      <c r="A306" t="s">
        <v>5</v>
      </c>
      <c r="B306" t="s">
        <v>5</v>
      </c>
      <c r="C306" t="s">
        <v>3410</v>
      </c>
      <c r="D306" t="s">
        <v>5</v>
      </c>
      <c r="E306" t="s">
        <v>3411</v>
      </c>
      <c r="F306" t="s">
        <v>3412</v>
      </c>
      <c r="G306" t="s">
        <v>3413</v>
      </c>
      <c r="H306" t="s">
        <v>3414</v>
      </c>
      <c r="I306" t="s">
        <v>5</v>
      </c>
      <c r="J306" t="s">
        <v>5</v>
      </c>
      <c r="K306" t="s">
        <v>3415</v>
      </c>
      <c r="L306" t="s">
        <v>5</v>
      </c>
      <c r="M306" t="s">
        <v>5</v>
      </c>
      <c r="N306" t="s">
        <v>5</v>
      </c>
      <c r="O306" t="s">
        <v>2240</v>
      </c>
      <c r="P306" t="s">
        <v>5</v>
      </c>
      <c r="Q306" t="s">
        <v>5</v>
      </c>
      <c r="R306" t="s">
        <v>5</v>
      </c>
    </row>
    <row r="307" spans="1:18" hidden="1">
      <c r="A307" t="s">
        <v>5</v>
      </c>
      <c r="B307" t="s">
        <v>5</v>
      </c>
      <c r="C307" t="s">
        <v>2234</v>
      </c>
      <c r="D307" t="s">
        <v>5</v>
      </c>
      <c r="E307" t="s">
        <v>2235</v>
      </c>
      <c r="F307" t="s">
        <v>3416</v>
      </c>
      <c r="G307" t="s">
        <v>3417</v>
      </c>
      <c r="H307" t="s">
        <v>3418</v>
      </c>
      <c r="I307" t="s">
        <v>5</v>
      </c>
      <c r="J307" t="s">
        <v>5</v>
      </c>
      <c r="K307" t="s">
        <v>3419</v>
      </c>
      <c r="L307" t="s">
        <v>5</v>
      </c>
      <c r="M307" t="s">
        <v>5</v>
      </c>
      <c r="N307" t="s">
        <v>5</v>
      </c>
      <c r="O307" t="s">
        <v>2240</v>
      </c>
      <c r="P307" t="s">
        <v>5</v>
      </c>
      <c r="Q307" t="s">
        <v>5</v>
      </c>
      <c r="R307" t="s">
        <v>5</v>
      </c>
    </row>
    <row r="308" spans="1:18" hidden="1">
      <c r="A308" t="s">
        <v>5</v>
      </c>
      <c r="B308" t="s">
        <v>5</v>
      </c>
      <c r="C308" t="s">
        <v>2234</v>
      </c>
      <c r="D308" t="s">
        <v>5</v>
      </c>
      <c r="E308" t="s">
        <v>2235</v>
      </c>
      <c r="F308" t="s">
        <v>3420</v>
      </c>
      <c r="G308" t="s">
        <v>3421</v>
      </c>
      <c r="H308" t="s">
        <v>3422</v>
      </c>
      <c r="I308" t="s">
        <v>5</v>
      </c>
      <c r="J308" t="s">
        <v>5</v>
      </c>
      <c r="K308" t="s">
        <v>2290</v>
      </c>
      <c r="L308" t="s">
        <v>5</v>
      </c>
      <c r="M308" t="s">
        <v>5</v>
      </c>
      <c r="N308" t="s">
        <v>5</v>
      </c>
      <c r="O308" t="s">
        <v>2240</v>
      </c>
      <c r="P308" t="s">
        <v>5</v>
      </c>
      <c r="Q308" t="s">
        <v>5</v>
      </c>
      <c r="R308" t="s">
        <v>5</v>
      </c>
    </row>
    <row r="309" spans="1:18" hidden="1">
      <c r="A309" t="s">
        <v>5</v>
      </c>
      <c r="B309" t="s">
        <v>5</v>
      </c>
      <c r="C309" t="s">
        <v>2234</v>
      </c>
      <c r="D309" t="s">
        <v>5</v>
      </c>
      <c r="E309" t="s">
        <v>2235</v>
      </c>
      <c r="F309" t="s">
        <v>3423</v>
      </c>
      <c r="G309" t="s">
        <v>3424</v>
      </c>
      <c r="H309" t="s">
        <v>3425</v>
      </c>
      <c r="I309" t="s">
        <v>5</v>
      </c>
      <c r="J309" t="s">
        <v>5</v>
      </c>
      <c r="K309" t="s">
        <v>3426</v>
      </c>
      <c r="L309" t="s">
        <v>5</v>
      </c>
      <c r="M309" t="s">
        <v>5</v>
      </c>
      <c r="N309" t="s">
        <v>5</v>
      </c>
      <c r="O309" t="s">
        <v>2240</v>
      </c>
      <c r="P309" t="s">
        <v>5</v>
      </c>
      <c r="Q309" t="s">
        <v>5</v>
      </c>
      <c r="R309" t="s">
        <v>5</v>
      </c>
    </row>
    <row r="310" spans="1:18" hidden="1">
      <c r="A310" t="s">
        <v>5</v>
      </c>
      <c r="B310" t="s">
        <v>5</v>
      </c>
      <c r="C310" t="s">
        <v>2234</v>
      </c>
      <c r="D310" t="s">
        <v>5</v>
      </c>
      <c r="E310" t="s">
        <v>2235</v>
      </c>
      <c r="F310" t="s">
        <v>3427</v>
      </c>
      <c r="G310" t="s">
        <v>3428</v>
      </c>
      <c r="H310" t="s">
        <v>3429</v>
      </c>
      <c r="I310" t="s">
        <v>5</v>
      </c>
      <c r="J310" t="s">
        <v>5</v>
      </c>
      <c r="K310" t="s">
        <v>3430</v>
      </c>
      <c r="L310" t="s">
        <v>5</v>
      </c>
      <c r="M310" t="s">
        <v>5</v>
      </c>
      <c r="N310" t="s">
        <v>5</v>
      </c>
      <c r="O310" t="s">
        <v>2240</v>
      </c>
      <c r="P310" t="s">
        <v>5</v>
      </c>
      <c r="Q310" t="s">
        <v>5</v>
      </c>
      <c r="R310" t="s">
        <v>5</v>
      </c>
    </row>
    <row r="311" spans="1:18">
      <c r="A311" t="s">
        <v>5</v>
      </c>
      <c r="B311" t="s">
        <v>5</v>
      </c>
      <c r="C311" t="s">
        <v>2241</v>
      </c>
      <c r="D311" t="s">
        <v>5</v>
      </c>
      <c r="E311" t="s">
        <v>2242</v>
      </c>
      <c r="F311" t="s">
        <v>3431</v>
      </c>
      <c r="G311" t="s">
        <v>3432</v>
      </c>
      <c r="H311" t="s">
        <v>3433</v>
      </c>
      <c r="I311" t="s">
        <v>5</v>
      </c>
      <c r="J311" t="s">
        <v>5</v>
      </c>
      <c r="K311" t="s">
        <v>3430</v>
      </c>
      <c r="L311" t="s">
        <v>5</v>
      </c>
      <c r="M311" t="s">
        <v>5</v>
      </c>
      <c r="N311" t="s">
        <v>5</v>
      </c>
      <c r="O311" t="s">
        <v>2240</v>
      </c>
      <c r="P311" t="s">
        <v>5</v>
      </c>
      <c r="Q311" t="s">
        <v>5</v>
      </c>
      <c r="R311" t="s">
        <v>5</v>
      </c>
    </row>
    <row r="312" spans="1:18" hidden="1">
      <c r="A312" t="s">
        <v>5</v>
      </c>
      <c r="B312" t="s">
        <v>5</v>
      </c>
      <c r="C312" t="s">
        <v>2234</v>
      </c>
      <c r="D312" t="s">
        <v>5</v>
      </c>
      <c r="E312" t="s">
        <v>2235</v>
      </c>
      <c r="F312" t="s">
        <v>3434</v>
      </c>
      <c r="G312" t="s">
        <v>3435</v>
      </c>
      <c r="H312" t="s">
        <v>3436</v>
      </c>
      <c r="I312" t="s">
        <v>5</v>
      </c>
      <c r="J312" t="s">
        <v>5</v>
      </c>
      <c r="K312" t="s">
        <v>3437</v>
      </c>
      <c r="L312" t="s">
        <v>5</v>
      </c>
      <c r="M312" t="s">
        <v>5</v>
      </c>
      <c r="N312" t="s">
        <v>5</v>
      </c>
      <c r="O312" t="s">
        <v>2240</v>
      </c>
      <c r="P312" t="s">
        <v>5</v>
      </c>
      <c r="Q312" t="s">
        <v>5</v>
      </c>
      <c r="R312" t="s">
        <v>5</v>
      </c>
    </row>
    <row r="313" spans="1:18">
      <c r="A313" t="s">
        <v>5</v>
      </c>
      <c r="B313" t="s">
        <v>5</v>
      </c>
      <c r="C313" t="s">
        <v>2241</v>
      </c>
      <c r="D313" t="s">
        <v>5</v>
      </c>
      <c r="E313" t="s">
        <v>2242</v>
      </c>
      <c r="F313" t="s">
        <v>3438</v>
      </c>
      <c r="G313" t="s">
        <v>3439</v>
      </c>
      <c r="H313" t="s">
        <v>3440</v>
      </c>
      <c r="I313" t="s">
        <v>5</v>
      </c>
      <c r="J313" t="s">
        <v>5</v>
      </c>
      <c r="K313" t="s">
        <v>3437</v>
      </c>
      <c r="L313" t="s">
        <v>5</v>
      </c>
      <c r="M313" t="s">
        <v>5</v>
      </c>
      <c r="N313" t="s">
        <v>5</v>
      </c>
      <c r="O313" t="s">
        <v>2240</v>
      </c>
      <c r="P313" t="s">
        <v>5</v>
      </c>
      <c r="Q313" t="s">
        <v>5</v>
      </c>
      <c r="R313" t="s">
        <v>5</v>
      </c>
    </row>
    <row r="314" spans="1:18" hidden="1">
      <c r="A314" t="s">
        <v>5</v>
      </c>
      <c r="B314" t="s">
        <v>5</v>
      </c>
      <c r="C314" t="s">
        <v>2234</v>
      </c>
      <c r="D314" t="s">
        <v>5</v>
      </c>
      <c r="E314" t="s">
        <v>2235</v>
      </c>
      <c r="F314" t="s">
        <v>3441</v>
      </c>
      <c r="G314" t="s">
        <v>3442</v>
      </c>
      <c r="H314" t="s">
        <v>3443</v>
      </c>
      <c r="I314" t="s">
        <v>5</v>
      </c>
      <c r="J314" t="s">
        <v>5</v>
      </c>
      <c r="K314" t="s">
        <v>3444</v>
      </c>
      <c r="L314" t="s">
        <v>5</v>
      </c>
      <c r="M314" t="s">
        <v>5</v>
      </c>
      <c r="N314" t="s">
        <v>5</v>
      </c>
      <c r="O314" t="s">
        <v>2240</v>
      </c>
      <c r="P314" t="s">
        <v>5</v>
      </c>
      <c r="Q314" t="s">
        <v>5</v>
      </c>
      <c r="R314" t="s">
        <v>5</v>
      </c>
    </row>
    <row r="315" spans="1:18">
      <c r="A315" t="s">
        <v>5</v>
      </c>
      <c r="B315" t="s">
        <v>5</v>
      </c>
      <c r="C315" t="s">
        <v>3445</v>
      </c>
      <c r="D315" t="s">
        <v>5</v>
      </c>
      <c r="E315" t="s">
        <v>3446</v>
      </c>
      <c r="F315" t="s">
        <v>3447</v>
      </c>
      <c r="G315" t="s">
        <v>3448</v>
      </c>
      <c r="H315" t="s">
        <v>3449</v>
      </c>
      <c r="I315" t="s">
        <v>5</v>
      </c>
      <c r="J315" t="s">
        <v>5</v>
      </c>
      <c r="K315" t="s">
        <v>2677</v>
      </c>
      <c r="L315" t="s">
        <v>5</v>
      </c>
      <c r="M315" t="s">
        <v>5</v>
      </c>
      <c r="N315" t="s">
        <v>5</v>
      </c>
      <c r="O315" t="s">
        <v>2240</v>
      </c>
      <c r="P315" t="s">
        <v>5</v>
      </c>
      <c r="Q315" t="s">
        <v>5</v>
      </c>
      <c r="R315" t="s">
        <v>5</v>
      </c>
    </row>
    <row r="316" spans="1:18">
      <c r="A316" t="s">
        <v>5</v>
      </c>
      <c r="B316" t="s">
        <v>5</v>
      </c>
      <c r="C316" t="s">
        <v>2253</v>
      </c>
      <c r="D316" t="s">
        <v>5</v>
      </c>
      <c r="E316" t="s">
        <v>2254</v>
      </c>
      <c r="F316" t="s">
        <v>3450</v>
      </c>
      <c r="G316" t="s">
        <v>3451</v>
      </c>
      <c r="H316" t="s">
        <v>3452</v>
      </c>
      <c r="I316" t="s">
        <v>5</v>
      </c>
      <c r="J316" t="s">
        <v>5</v>
      </c>
      <c r="K316" t="s">
        <v>3444</v>
      </c>
      <c r="L316" t="s">
        <v>5</v>
      </c>
      <c r="M316" t="s">
        <v>5</v>
      </c>
      <c r="N316" t="s">
        <v>5</v>
      </c>
      <c r="O316" t="s">
        <v>2240</v>
      </c>
      <c r="P316" t="s">
        <v>5</v>
      </c>
      <c r="Q316" t="s">
        <v>5</v>
      </c>
      <c r="R316" t="s">
        <v>5</v>
      </c>
    </row>
    <row r="317" spans="1:18" hidden="1">
      <c r="A317" t="s">
        <v>5</v>
      </c>
      <c r="B317" t="s">
        <v>5</v>
      </c>
      <c r="C317" t="s">
        <v>2234</v>
      </c>
      <c r="D317" t="s">
        <v>5</v>
      </c>
      <c r="E317" t="s">
        <v>2235</v>
      </c>
      <c r="F317" t="s">
        <v>3453</v>
      </c>
      <c r="G317" t="s">
        <v>3454</v>
      </c>
      <c r="H317" t="s">
        <v>3455</v>
      </c>
      <c r="I317" t="s">
        <v>5</v>
      </c>
      <c r="J317" t="s">
        <v>5</v>
      </c>
      <c r="K317" t="s">
        <v>3456</v>
      </c>
      <c r="L317" t="s">
        <v>5</v>
      </c>
      <c r="M317" t="s">
        <v>5</v>
      </c>
      <c r="N317" t="s">
        <v>5</v>
      </c>
      <c r="O317" t="s">
        <v>2240</v>
      </c>
      <c r="P317" t="s">
        <v>5</v>
      </c>
      <c r="Q317" t="s">
        <v>5</v>
      </c>
      <c r="R317" t="s">
        <v>5</v>
      </c>
    </row>
    <row r="318" spans="1:18" hidden="1">
      <c r="A318" t="s">
        <v>5</v>
      </c>
      <c r="B318" t="s">
        <v>5</v>
      </c>
      <c r="C318" t="s">
        <v>2234</v>
      </c>
      <c r="D318" t="s">
        <v>5</v>
      </c>
      <c r="E318" t="s">
        <v>2235</v>
      </c>
      <c r="F318" t="s">
        <v>3457</v>
      </c>
      <c r="G318" t="s">
        <v>3458</v>
      </c>
      <c r="H318" t="s">
        <v>3459</v>
      </c>
      <c r="I318" t="s">
        <v>5</v>
      </c>
      <c r="J318" t="s">
        <v>5</v>
      </c>
      <c r="K318" t="s">
        <v>3266</v>
      </c>
      <c r="L318" t="s">
        <v>5</v>
      </c>
      <c r="M318" t="s">
        <v>5</v>
      </c>
      <c r="N318" t="s">
        <v>5</v>
      </c>
      <c r="O318" t="s">
        <v>2240</v>
      </c>
      <c r="P318" t="s">
        <v>5</v>
      </c>
      <c r="Q318" t="s">
        <v>5</v>
      </c>
      <c r="R318" t="s">
        <v>5</v>
      </c>
    </row>
    <row r="319" spans="1:18">
      <c r="A319" t="s">
        <v>5</v>
      </c>
      <c r="B319" t="s">
        <v>5</v>
      </c>
      <c r="C319" t="s">
        <v>2263</v>
      </c>
      <c r="D319" t="s">
        <v>5</v>
      </c>
      <c r="E319" t="s">
        <v>2264</v>
      </c>
      <c r="F319" t="s">
        <v>3460</v>
      </c>
      <c r="G319" t="s">
        <v>3461</v>
      </c>
      <c r="H319" t="s">
        <v>3462</v>
      </c>
      <c r="I319" t="s">
        <v>5</v>
      </c>
      <c r="J319" t="s">
        <v>5</v>
      </c>
      <c r="K319" t="s">
        <v>3266</v>
      </c>
      <c r="L319" t="s">
        <v>5</v>
      </c>
      <c r="M319" t="s">
        <v>5</v>
      </c>
      <c r="N319" t="s">
        <v>5</v>
      </c>
      <c r="O319" t="s">
        <v>2240</v>
      </c>
      <c r="P319" t="s">
        <v>5</v>
      </c>
      <c r="Q319" t="s">
        <v>5</v>
      </c>
      <c r="R319" t="s">
        <v>5</v>
      </c>
    </row>
    <row r="320" spans="1:18" hidden="1">
      <c r="A320" t="s">
        <v>5</v>
      </c>
      <c r="B320" t="s">
        <v>5</v>
      </c>
      <c r="C320" t="s">
        <v>2234</v>
      </c>
      <c r="D320" t="s">
        <v>5</v>
      </c>
      <c r="E320" t="s">
        <v>2235</v>
      </c>
      <c r="F320" t="s">
        <v>3463</v>
      </c>
      <c r="G320" t="s">
        <v>3464</v>
      </c>
      <c r="H320" t="s">
        <v>3465</v>
      </c>
      <c r="I320" t="s">
        <v>5</v>
      </c>
      <c r="J320" t="s">
        <v>5</v>
      </c>
      <c r="K320" t="s">
        <v>3466</v>
      </c>
      <c r="L320" t="s">
        <v>5</v>
      </c>
      <c r="M320" t="s">
        <v>5</v>
      </c>
      <c r="N320" t="s">
        <v>5</v>
      </c>
      <c r="O320" t="s">
        <v>2240</v>
      </c>
      <c r="P320" t="s">
        <v>5</v>
      </c>
      <c r="Q320" t="s">
        <v>5</v>
      </c>
      <c r="R320" t="s">
        <v>5</v>
      </c>
    </row>
    <row r="321" spans="1:18" hidden="1">
      <c r="A321" t="s">
        <v>5</v>
      </c>
      <c r="B321" t="s">
        <v>5</v>
      </c>
      <c r="C321" t="s">
        <v>2234</v>
      </c>
      <c r="D321" t="s">
        <v>5</v>
      </c>
      <c r="E321" t="s">
        <v>2235</v>
      </c>
      <c r="F321" t="s">
        <v>3467</v>
      </c>
      <c r="G321" t="s">
        <v>3468</v>
      </c>
      <c r="H321" t="s">
        <v>3469</v>
      </c>
      <c r="I321" t="s">
        <v>5</v>
      </c>
      <c r="J321" t="s">
        <v>5</v>
      </c>
      <c r="K321" t="s">
        <v>3470</v>
      </c>
      <c r="L321" t="s">
        <v>5</v>
      </c>
      <c r="M321" t="s">
        <v>5</v>
      </c>
      <c r="N321" t="s">
        <v>5</v>
      </c>
      <c r="O321" t="s">
        <v>2240</v>
      </c>
      <c r="P321" t="s">
        <v>5</v>
      </c>
      <c r="Q321" t="s">
        <v>5</v>
      </c>
      <c r="R321" t="s">
        <v>5</v>
      </c>
    </row>
    <row r="322" spans="1:18" hidden="1">
      <c r="A322" t="s">
        <v>5</v>
      </c>
      <c r="B322" t="s">
        <v>5</v>
      </c>
      <c r="C322" t="s">
        <v>2234</v>
      </c>
      <c r="D322" t="s">
        <v>5</v>
      </c>
      <c r="E322" t="s">
        <v>2235</v>
      </c>
      <c r="F322" t="s">
        <v>3471</v>
      </c>
      <c r="G322" t="s">
        <v>3472</v>
      </c>
      <c r="H322" t="s">
        <v>3473</v>
      </c>
      <c r="I322" t="s">
        <v>5</v>
      </c>
      <c r="J322" t="s">
        <v>5</v>
      </c>
      <c r="K322" t="s">
        <v>3474</v>
      </c>
      <c r="L322" t="s">
        <v>5</v>
      </c>
      <c r="M322" t="s">
        <v>5</v>
      </c>
      <c r="N322" t="s">
        <v>5</v>
      </c>
      <c r="O322" t="s">
        <v>2240</v>
      </c>
      <c r="P322" t="s">
        <v>5</v>
      </c>
      <c r="Q322" t="s">
        <v>5</v>
      </c>
      <c r="R322" t="s">
        <v>5</v>
      </c>
    </row>
    <row r="323" spans="1:18" hidden="1">
      <c r="A323" t="s">
        <v>5</v>
      </c>
      <c r="B323" t="s">
        <v>5</v>
      </c>
      <c r="C323" t="s">
        <v>2234</v>
      </c>
      <c r="D323" t="s">
        <v>5</v>
      </c>
      <c r="E323" t="s">
        <v>2235</v>
      </c>
      <c r="F323" t="s">
        <v>3475</v>
      </c>
      <c r="G323" t="s">
        <v>3476</v>
      </c>
      <c r="H323" t="s">
        <v>3477</v>
      </c>
      <c r="I323" t="s">
        <v>5</v>
      </c>
      <c r="J323" t="s">
        <v>5</v>
      </c>
      <c r="K323" t="s">
        <v>3478</v>
      </c>
      <c r="L323" t="s">
        <v>5</v>
      </c>
      <c r="M323" t="s">
        <v>5</v>
      </c>
      <c r="N323" t="s">
        <v>5</v>
      </c>
      <c r="O323" t="s">
        <v>2240</v>
      </c>
      <c r="P323" t="s">
        <v>5</v>
      </c>
      <c r="Q323" t="s">
        <v>5</v>
      </c>
      <c r="R323" t="s">
        <v>5</v>
      </c>
    </row>
    <row r="324" spans="1:18" hidden="1">
      <c r="A324" t="s">
        <v>5</v>
      </c>
      <c r="B324" t="s">
        <v>5</v>
      </c>
      <c r="C324" t="s">
        <v>2234</v>
      </c>
      <c r="D324" t="s">
        <v>5</v>
      </c>
      <c r="E324" t="s">
        <v>2235</v>
      </c>
      <c r="F324" t="s">
        <v>3479</v>
      </c>
      <c r="G324" t="s">
        <v>3480</v>
      </c>
      <c r="H324" t="s">
        <v>3481</v>
      </c>
      <c r="I324" t="s">
        <v>5</v>
      </c>
      <c r="J324" t="s">
        <v>5</v>
      </c>
      <c r="K324" t="s">
        <v>3482</v>
      </c>
      <c r="L324" t="s">
        <v>5</v>
      </c>
      <c r="M324" t="s">
        <v>5</v>
      </c>
      <c r="N324" t="s">
        <v>5</v>
      </c>
      <c r="O324" t="s">
        <v>2240</v>
      </c>
      <c r="P324" t="s">
        <v>5</v>
      </c>
      <c r="Q324" t="s">
        <v>5</v>
      </c>
      <c r="R324" t="s">
        <v>5</v>
      </c>
    </row>
    <row r="325" spans="1:18">
      <c r="A325" t="s">
        <v>5</v>
      </c>
      <c r="B325" t="s">
        <v>5</v>
      </c>
      <c r="C325" t="s">
        <v>2767</v>
      </c>
      <c r="D325" t="s">
        <v>5</v>
      </c>
      <c r="E325" t="s">
        <v>2768</v>
      </c>
      <c r="F325" t="s">
        <v>3483</v>
      </c>
      <c r="G325" t="s">
        <v>3484</v>
      </c>
      <c r="H325" t="s">
        <v>3485</v>
      </c>
      <c r="I325" t="s">
        <v>5</v>
      </c>
      <c r="J325" t="s">
        <v>5</v>
      </c>
      <c r="K325" t="s">
        <v>3486</v>
      </c>
      <c r="L325" t="s">
        <v>5</v>
      </c>
      <c r="M325" t="s">
        <v>5</v>
      </c>
      <c r="N325" t="s">
        <v>5</v>
      </c>
      <c r="O325" t="s">
        <v>2240</v>
      </c>
      <c r="P325" t="s">
        <v>5</v>
      </c>
      <c r="Q325" t="s">
        <v>5</v>
      </c>
      <c r="R325" t="s">
        <v>5</v>
      </c>
    </row>
    <row r="326" spans="1:18" hidden="1">
      <c r="A326" t="s">
        <v>5</v>
      </c>
      <c r="B326" t="s">
        <v>5</v>
      </c>
      <c r="C326" t="s">
        <v>2234</v>
      </c>
      <c r="D326" t="s">
        <v>5</v>
      </c>
      <c r="E326" t="s">
        <v>2235</v>
      </c>
      <c r="F326" t="s">
        <v>3487</v>
      </c>
      <c r="G326" t="s">
        <v>3488</v>
      </c>
      <c r="H326" t="s">
        <v>3489</v>
      </c>
      <c r="I326" t="s">
        <v>5</v>
      </c>
      <c r="J326" t="s">
        <v>5</v>
      </c>
      <c r="K326" t="s">
        <v>3490</v>
      </c>
      <c r="L326" t="s">
        <v>5</v>
      </c>
      <c r="M326" t="s">
        <v>5</v>
      </c>
      <c r="N326" t="s">
        <v>5</v>
      </c>
      <c r="O326" t="s">
        <v>2240</v>
      </c>
      <c r="P326" t="s">
        <v>5</v>
      </c>
      <c r="Q326" t="s">
        <v>5</v>
      </c>
      <c r="R326" t="s">
        <v>5</v>
      </c>
    </row>
    <row r="327" spans="1:18">
      <c r="A327" t="s">
        <v>5</v>
      </c>
      <c r="B327" t="s">
        <v>5</v>
      </c>
      <c r="C327" t="s">
        <v>3491</v>
      </c>
      <c r="D327" t="s">
        <v>5</v>
      </c>
      <c r="E327" t="s">
        <v>3492</v>
      </c>
      <c r="F327" t="s">
        <v>3493</v>
      </c>
      <c r="G327" t="s">
        <v>3494</v>
      </c>
      <c r="H327" t="s">
        <v>3495</v>
      </c>
      <c r="I327" t="s">
        <v>5</v>
      </c>
      <c r="J327" t="s">
        <v>5</v>
      </c>
      <c r="K327" t="s">
        <v>3490</v>
      </c>
      <c r="L327" t="s">
        <v>5</v>
      </c>
      <c r="M327" t="s">
        <v>5</v>
      </c>
      <c r="N327" t="s">
        <v>5</v>
      </c>
      <c r="O327" t="s">
        <v>2240</v>
      </c>
      <c r="P327" t="s">
        <v>5</v>
      </c>
      <c r="Q327" t="s">
        <v>5</v>
      </c>
      <c r="R327" t="s">
        <v>5</v>
      </c>
    </row>
    <row r="328" spans="1:18" hidden="1">
      <c r="A328" t="s">
        <v>5</v>
      </c>
      <c r="B328" t="s">
        <v>5</v>
      </c>
      <c r="C328" t="s">
        <v>2234</v>
      </c>
      <c r="D328" t="s">
        <v>5</v>
      </c>
      <c r="E328" t="s">
        <v>2235</v>
      </c>
      <c r="F328" t="s">
        <v>3496</v>
      </c>
      <c r="G328" t="s">
        <v>3497</v>
      </c>
      <c r="H328" t="s">
        <v>3498</v>
      </c>
      <c r="I328" t="s">
        <v>5</v>
      </c>
      <c r="J328" t="s">
        <v>5</v>
      </c>
      <c r="K328" t="s">
        <v>3499</v>
      </c>
      <c r="L328" t="s">
        <v>5</v>
      </c>
      <c r="M328" t="s">
        <v>5</v>
      </c>
      <c r="N328" t="s">
        <v>5</v>
      </c>
      <c r="O328" t="s">
        <v>2240</v>
      </c>
      <c r="P328" t="s">
        <v>5</v>
      </c>
      <c r="Q328" t="s">
        <v>5</v>
      </c>
      <c r="R328" t="s">
        <v>5</v>
      </c>
    </row>
    <row r="329" spans="1:18">
      <c r="A329" t="s">
        <v>5</v>
      </c>
      <c r="B329" t="s">
        <v>5</v>
      </c>
      <c r="C329" t="s">
        <v>3500</v>
      </c>
      <c r="D329" t="s">
        <v>5</v>
      </c>
      <c r="E329" t="s">
        <v>3501</v>
      </c>
      <c r="F329" t="s">
        <v>3502</v>
      </c>
      <c r="G329" t="s">
        <v>3503</v>
      </c>
      <c r="H329" t="s">
        <v>3504</v>
      </c>
      <c r="I329" t="s">
        <v>5</v>
      </c>
      <c r="J329" t="s">
        <v>5</v>
      </c>
      <c r="K329" t="s">
        <v>3499</v>
      </c>
      <c r="L329" t="s">
        <v>5</v>
      </c>
      <c r="M329" t="s">
        <v>5</v>
      </c>
      <c r="N329" t="s">
        <v>5</v>
      </c>
      <c r="O329" t="s">
        <v>2240</v>
      </c>
      <c r="P329" t="s">
        <v>5</v>
      </c>
      <c r="Q329" t="s">
        <v>5</v>
      </c>
      <c r="R329" t="s">
        <v>5</v>
      </c>
    </row>
    <row r="330" spans="1:18">
      <c r="A330" t="s">
        <v>5</v>
      </c>
      <c r="B330" t="s">
        <v>5</v>
      </c>
      <c r="C330" t="s">
        <v>3505</v>
      </c>
      <c r="D330" t="s">
        <v>5</v>
      </c>
      <c r="E330" t="s">
        <v>3506</v>
      </c>
      <c r="F330" t="s">
        <v>3496</v>
      </c>
      <c r="G330" t="s">
        <v>3497</v>
      </c>
      <c r="H330" t="s">
        <v>3498</v>
      </c>
      <c r="I330" t="s">
        <v>5</v>
      </c>
      <c r="J330" t="s">
        <v>5</v>
      </c>
      <c r="K330" t="s">
        <v>3499</v>
      </c>
      <c r="L330" t="s">
        <v>5</v>
      </c>
      <c r="M330" t="s">
        <v>5</v>
      </c>
      <c r="N330" t="s">
        <v>5</v>
      </c>
      <c r="O330" t="s">
        <v>2240</v>
      </c>
      <c r="P330" t="s">
        <v>5</v>
      </c>
      <c r="Q330" t="s">
        <v>5</v>
      </c>
      <c r="R330" t="s">
        <v>5</v>
      </c>
    </row>
    <row r="331" spans="1:18" hidden="1">
      <c r="A331" t="s">
        <v>5</v>
      </c>
      <c r="B331" t="s">
        <v>5</v>
      </c>
      <c r="C331" t="s">
        <v>2234</v>
      </c>
      <c r="D331" t="s">
        <v>5</v>
      </c>
      <c r="E331" t="s">
        <v>2235</v>
      </c>
      <c r="F331" t="s">
        <v>3507</v>
      </c>
      <c r="G331" t="s">
        <v>3508</v>
      </c>
      <c r="H331" t="s">
        <v>3509</v>
      </c>
      <c r="I331" t="s">
        <v>5</v>
      </c>
      <c r="J331" t="s">
        <v>5</v>
      </c>
      <c r="K331" t="s">
        <v>3478</v>
      </c>
      <c r="L331" t="s">
        <v>5</v>
      </c>
      <c r="M331" t="s">
        <v>5</v>
      </c>
      <c r="N331" t="s">
        <v>5</v>
      </c>
      <c r="O331" t="s">
        <v>2240</v>
      </c>
      <c r="P331" t="s">
        <v>5</v>
      </c>
      <c r="Q331" t="s">
        <v>5</v>
      </c>
      <c r="R331" t="s">
        <v>5</v>
      </c>
    </row>
    <row r="332" spans="1:18" hidden="1">
      <c r="A332" t="s">
        <v>5</v>
      </c>
      <c r="B332" t="s">
        <v>5</v>
      </c>
      <c r="C332" t="s">
        <v>2234</v>
      </c>
      <c r="D332" t="s">
        <v>5</v>
      </c>
      <c r="E332" t="s">
        <v>2235</v>
      </c>
      <c r="F332" t="s">
        <v>3510</v>
      </c>
      <c r="G332" t="s">
        <v>3511</v>
      </c>
      <c r="H332" t="s">
        <v>3512</v>
      </c>
      <c r="I332" t="s">
        <v>5</v>
      </c>
      <c r="J332" t="s">
        <v>5</v>
      </c>
      <c r="K332" t="s">
        <v>3093</v>
      </c>
      <c r="L332" t="s">
        <v>5</v>
      </c>
      <c r="M332" t="s">
        <v>5</v>
      </c>
      <c r="N332" t="s">
        <v>5</v>
      </c>
      <c r="O332" t="s">
        <v>2240</v>
      </c>
      <c r="P332" t="s">
        <v>5</v>
      </c>
      <c r="Q332" t="s">
        <v>5</v>
      </c>
      <c r="R332" t="s">
        <v>5</v>
      </c>
    </row>
    <row r="333" spans="1:18" hidden="1">
      <c r="A333" t="s">
        <v>5</v>
      </c>
      <c r="B333" t="s">
        <v>5</v>
      </c>
      <c r="C333" t="s">
        <v>2234</v>
      </c>
      <c r="D333" t="s">
        <v>5</v>
      </c>
      <c r="E333" t="s">
        <v>2235</v>
      </c>
      <c r="F333" t="s">
        <v>3513</v>
      </c>
      <c r="G333" t="s">
        <v>3514</v>
      </c>
      <c r="H333" t="s">
        <v>3515</v>
      </c>
      <c r="I333" t="s">
        <v>5</v>
      </c>
      <c r="J333" t="s">
        <v>5</v>
      </c>
      <c r="K333" t="s">
        <v>3516</v>
      </c>
      <c r="L333" t="s">
        <v>5</v>
      </c>
      <c r="M333" t="s">
        <v>5</v>
      </c>
      <c r="N333" t="s">
        <v>5</v>
      </c>
      <c r="O333" t="s">
        <v>2240</v>
      </c>
      <c r="P333" t="s">
        <v>5</v>
      </c>
      <c r="Q333" t="s">
        <v>5</v>
      </c>
      <c r="R333" t="s">
        <v>5</v>
      </c>
    </row>
    <row r="334" spans="1:18" hidden="1">
      <c r="A334" t="s">
        <v>5</v>
      </c>
      <c r="B334" t="s">
        <v>5</v>
      </c>
      <c r="C334" t="s">
        <v>2234</v>
      </c>
      <c r="D334" t="s">
        <v>5</v>
      </c>
      <c r="E334" t="s">
        <v>2235</v>
      </c>
      <c r="F334" t="s">
        <v>3517</v>
      </c>
      <c r="G334" t="s">
        <v>3518</v>
      </c>
      <c r="H334" t="s">
        <v>3519</v>
      </c>
      <c r="I334" t="s">
        <v>3520</v>
      </c>
      <c r="J334" t="s">
        <v>5</v>
      </c>
      <c r="K334" t="s">
        <v>3521</v>
      </c>
      <c r="L334" t="s">
        <v>5</v>
      </c>
      <c r="M334" t="s">
        <v>5</v>
      </c>
      <c r="N334" t="s">
        <v>5</v>
      </c>
      <c r="O334" t="s">
        <v>2240</v>
      </c>
      <c r="P334" t="s">
        <v>5</v>
      </c>
      <c r="Q334" t="s">
        <v>5</v>
      </c>
      <c r="R334" t="s">
        <v>5</v>
      </c>
    </row>
    <row r="335" spans="1:18">
      <c r="A335" t="s">
        <v>5</v>
      </c>
      <c r="B335" t="s">
        <v>5</v>
      </c>
      <c r="C335" t="s">
        <v>2323</v>
      </c>
      <c r="D335" t="s">
        <v>5</v>
      </c>
      <c r="E335" t="s">
        <v>2324</v>
      </c>
      <c r="F335" t="s">
        <v>3522</v>
      </c>
      <c r="G335" t="s">
        <v>3523</v>
      </c>
      <c r="H335" t="s">
        <v>3524</v>
      </c>
      <c r="I335" t="s">
        <v>5</v>
      </c>
      <c r="J335" t="s">
        <v>5</v>
      </c>
      <c r="K335" t="s">
        <v>3525</v>
      </c>
      <c r="L335" t="s">
        <v>5</v>
      </c>
      <c r="M335" t="s">
        <v>5</v>
      </c>
      <c r="N335" t="s">
        <v>5</v>
      </c>
      <c r="O335" t="s">
        <v>2240</v>
      </c>
      <c r="P335" t="s">
        <v>5</v>
      </c>
      <c r="Q335" t="s">
        <v>5</v>
      </c>
      <c r="R335" t="s">
        <v>5</v>
      </c>
    </row>
    <row r="336" spans="1:18" hidden="1">
      <c r="A336" t="s">
        <v>5</v>
      </c>
      <c r="B336" t="s">
        <v>5</v>
      </c>
      <c r="C336" t="s">
        <v>2234</v>
      </c>
      <c r="D336" t="s">
        <v>5</v>
      </c>
      <c r="E336" t="s">
        <v>2235</v>
      </c>
      <c r="F336" t="s">
        <v>3526</v>
      </c>
      <c r="G336" t="s">
        <v>3280</v>
      </c>
      <c r="H336" t="s">
        <v>3281</v>
      </c>
      <c r="I336" t="s">
        <v>5</v>
      </c>
      <c r="J336" t="s">
        <v>5</v>
      </c>
      <c r="K336" t="s">
        <v>3282</v>
      </c>
      <c r="L336" t="s">
        <v>5</v>
      </c>
      <c r="M336" t="s">
        <v>5</v>
      </c>
      <c r="N336" t="s">
        <v>5</v>
      </c>
      <c r="O336" t="s">
        <v>2240</v>
      </c>
      <c r="P336" t="s">
        <v>5</v>
      </c>
      <c r="Q336" t="s">
        <v>5</v>
      </c>
      <c r="R336" t="s">
        <v>5</v>
      </c>
    </row>
    <row r="337" spans="1:18">
      <c r="A337" t="s">
        <v>5</v>
      </c>
      <c r="B337" t="s">
        <v>5</v>
      </c>
      <c r="C337" t="s">
        <v>3527</v>
      </c>
      <c r="D337" t="s">
        <v>5</v>
      </c>
      <c r="E337" t="s">
        <v>3528</v>
      </c>
      <c r="F337" t="s">
        <v>3529</v>
      </c>
      <c r="G337" t="s">
        <v>3530</v>
      </c>
      <c r="H337" t="s">
        <v>3531</v>
      </c>
      <c r="I337" t="s">
        <v>5</v>
      </c>
      <c r="J337" t="s">
        <v>5</v>
      </c>
      <c r="K337" t="s">
        <v>3521</v>
      </c>
      <c r="L337" t="s">
        <v>5</v>
      </c>
      <c r="M337" t="s">
        <v>5</v>
      </c>
      <c r="N337" t="s">
        <v>5</v>
      </c>
      <c r="O337" t="s">
        <v>2240</v>
      </c>
      <c r="P337" t="s">
        <v>5</v>
      </c>
      <c r="Q337" t="s">
        <v>5</v>
      </c>
      <c r="R337" t="s">
        <v>5</v>
      </c>
    </row>
    <row r="338" spans="1:18" hidden="1">
      <c r="A338" t="s">
        <v>5</v>
      </c>
      <c r="B338" t="s">
        <v>5</v>
      </c>
      <c r="C338" t="s">
        <v>2234</v>
      </c>
      <c r="D338" t="s">
        <v>5</v>
      </c>
      <c r="E338" t="s">
        <v>2235</v>
      </c>
      <c r="F338" t="s">
        <v>3532</v>
      </c>
      <c r="G338" t="s">
        <v>3533</v>
      </c>
      <c r="H338" t="s">
        <v>3534</v>
      </c>
      <c r="I338" t="s">
        <v>5</v>
      </c>
      <c r="J338" t="s">
        <v>5</v>
      </c>
      <c r="K338" t="s">
        <v>3535</v>
      </c>
      <c r="L338" t="s">
        <v>5</v>
      </c>
      <c r="M338" t="s">
        <v>5</v>
      </c>
      <c r="N338" t="s">
        <v>5</v>
      </c>
      <c r="O338" t="s">
        <v>2240</v>
      </c>
      <c r="P338" t="s">
        <v>5</v>
      </c>
      <c r="Q338" t="s">
        <v>5</v>
      </c>
      <c r="R338" t="s">
        <v>5</v>
      </c>
    </row>
    <row r="339" spans="1:18" hidden="1">
      <c r="A339" t="s">
        <v>5</v>
      </c>
      <c r="B339" t="s">
        <v>5</v>
      </c>
      <c r="C339" t="s">
        <v>2234</v>
      </c>
      <c r="D339" t="s">
        <v>5</v>
      </c>
      <c r="E339" t="s">
        <v>2235</v>
      </c>
      <c r="F339" t="s">
        <v>3536</v>
      </c>
      <c r="G339" t="s">
        <v>3537</v>
      </c>
      <c r="H339" t="s">
        <v>3538</v>
      </c>
      <c r="I339" t="s">
        <v>5</v>
      </c>
      <c r="J339" t="s">
        <v>5</v>
      </c>
      <c r="K339" t="s">
        <v>3539</v>
      </c>
      <c r="L339" t="s">
        <v>5</v>
      </c>
      <c r="M339" t="s">
        <v>5</v>
      </c>
      <c r="N339" t="s">
        <v>5</v>
      </c>
      <c r="O339" t="s">
        <v>2240</v>
      </c>
      <c r="P339" t="s">
        <v>5</v>
      </c>
      <c r="Q339" t="s">
        <v>5</v>
      </c>
      <c r="R339" t="s">
        <v>5</v>
      </c>
    </row>
    <row r="340" spans="1:18" hidden="1">
      <c r="A340" t="s">
        <v>5</v>
      </c>
      <c r="B340" t="s">
        <v>5</v>
      </c>
      <c r="C340" t="s">
        <v>2234</v>
      </c>
      <c r="D340" t="s">
        <v>5</v>
      </c>
      <c r="E340" t="s">
        <v>2235</v>
      </c>
      <c r="F340" t="s">
        <v>3540</v>
      </c>
      <c r="G340" t="s">
        <v>3541</v>
      </c>
      <c r="H340" t="s">
        <v>3542</v>
      </c>
      <c r="I340" t="s">
        <v>5</v>
      </c>
      <c r="J340" t="s">
        <v>5</v>
      </c>
      <c r="K340" t="s">
        <v>2626</v>
      </c>
      <c r="L340" t="s">
        <v>5</v>
      </c>
      <c r="M340" t="s">
        <v>5</v>
      </c>
      <c r="N340" t="s">
        <v>5</v>
      </c>
      <c r="O340" t="s">
        <v>2240</v>
      </c>
      <c r="P340" t="s">
        <v>5</v>
      </c>
      <c r="Q340" t="s">
        <v>5</v>
      </c>
      <c r="R340" t="s">
        <v>5</v>
      </c>
    </row>
    <row r="341" spans="1:18" hidden="1">
      <c r="A341" t="s">
        <v>5</v>
      </c>
      <c r="B341" t="s">
        <v>5</v>
      </c>
      <c r="C341" t="s">
        <v>2234</v>
      </c>
      <c r="D341" t="s">
        <v>5</v>
      </c>
      <c r="E341" t="s">
        <v>2235</v>
      </c>
      <c r="F341" t="s">
        <v>3543</v>
      </c>
      <c r="G341" t="s">
        <v>3544</v>
      </c>
      <c r="H341" t="s">
        <v>3545</v>
      </c>
      <c r="I341" t="s">
        <v>5</v>
      </c>
      <c r="J341" t="s">
        <v>5</v>
      </c>
      <c r="K341" t="s">
        <v>3546</v>
      </c>
      <c r="L341" t="s">
        <v>5</v>
      </c>
      <c r="M341" t="s">
        <v>5</v>
      </c>
      <c r="N341" t="s">
        <v>5</v>
      </c>
      <c r="O341" t="s">
        <v>2240</v>
      </c>
      <c r="P341" t="s">
        <v>5</v>
      </c>
      <c r="Q341" t="s">
        <v>5</v>
      </c>
      <c r="R341" t="s">
        <v>5</v>
      </c>
    </row>
    <row r="342" spans="1:18" hidden="1">
      <c r="A342" t="s">
        <v>5</v>
      </c>
      <c r="B342" t="s">
        <v>5</v>
      </c>
      <c r="C342" t="s">
        <v>2234</v>
      </c>
      <c r="D342" t="s">
        <v>5</v>
      </c>
      <c r="E342" t="s">
        <v>2235</v>
      </c>
      <c r="F342" t="s">
        <v>3547</v>
      </c>
      <c r="G342" t="s">
        <v>3548</v>
      </c>
      <c r="H342" t="s">
        <v>3549</v>
      </c>
      <c r="I342" t="s">
        <v>5</v>
      </c>
      <c r="J342" t="s">
        <v>5</v>
      </c>
      <c r="K342" t="s">
        <v>3550</v>
      </c>
      <c r="L342" t="s">
        <v>5</v>
      </c>
      <c r="M342" t="s">
        <v>5</v>
      </c>
      <c r="N342" t="s">
        <v>5</v>
      </c>
      <c r="O342" t="s">
        <v>2240</v>
      </c>
      <c r="P342" t="s">
        <v>5</v>
      </c>
      <c r="Q342" t="s">
        <v>5</v>
      </c>
      <c r="R342" t="s">
        <v>5</v>
      </c>
    </row>
    <row r="343" spans="1:18" hidden="1">
      <c r="A343" t="s">
        <v>5</v>
      </c>
      <c r="B343" t="s">
        <v>5</v>
      </c>
      <c r="C343" t="s">
        <v>2234</v>
      </c>
      <c r="D343" t="s">
        <v>5</v>
      </c>
      <c r="E343" t="s">
        <v>2235</v>
      </c>
      <c r="F343" t="s">
        <v>3551</v>
      </c>
      <c r="G343" t="s">
        <v>3552</v>
      </c>
      <c r="H343" t="s">
        <v>3553</v>
      </c>
      <c r="I343" t="s">
        <v>5</v>
      </c>
      <c r="J343" t="s">
        <v>5</v>
      </c>
      <c r="K343" t="s">
        <v>3554</v>
      </c>
      <c r="L343" t="s">
        <v>5</v>
      </c>
      <c r="M343" t="s">
        <v>5</v>
      </c>
      <c r="N343" t="s">
        <v>5</v>
      </c>
      <c r="O343" t="s">
        <v>2240</v>
      </c>
      <c r="P343" t="s">
        <v>5</v>
      </c>
      <c r="Q343" t="s">
        <v>5</v>
      </c>
      <c r="R343" t="s">
        <v>5</v>
      </c>
    </row>
    <row r="344" spans="1:18">
      <c r="A344" t="s">
        <v>5</v>
      </c>
      <c r="B344" t="s">
        <v>5</v>
      </c>
      <c r="C344" t="s">
        <v>2263</v>
      </c>
      <c r="D344" t="s">
        <v>5</v>
      </c>
      <c r="E344" t="s">
        <v>2264</v>
      </c>
      <c r="F344" t="s">
        <v>3555</v>
      </c>
      <c r="G344" t="s">
        <v>3556</v>
      </c>
      <c r="H344" t="s">
        <v>3557</v>
      </c>
      <c r="I344" t="s">
        <v>5</v>
      </c>
      <c r="J344" t="s">
        <v>5</v>
      </c>
      <c r="K344" t="s">
        <v>2239</v>
      </c>
      <c r="L344" t="s">
        <v>5</v>
      </c>
      <c r="M344" t="s">
        <v>5</v>
      </c>
      <c r="N344" t="s">
        <v>5</v>
      </c>
      <c r="O344" t="s">
        <v>2240</v>
      </c>
      <c r="P344" t="s">
        <v>5</v>
      </c>
      <c r="Q344" t="s">
        <v>5</v>
      </c>
      <c r="R344" t="s">
        <v>5</v>
      </c>
    </row>
    <row r="345" spans="1:18">
      <c r="A345" t="s">
        <v>5</v>
      </c>
      <c r="B345" t="s">
        <v>5</v>
      </c>
      <c r="C345" t="s">
        <v>3558</v>
      </c>
      <c r="D345" t="s">
        <v>5</v>
      </c>
      <c r="E345" t="s">
        <v>3559</v>
      </c>
      <c r="F345" t="s">
        <v>3560</v>
      </c>
      <c r="G345" t="s">
        <v>3561</v>
      </c>
      <c r="H345" t="s">
        <v>3562</v>
      </c>
      <c r="I345" t="s">
        <v>5</v>
      </c>
      <c r="J345" t="s">
        <v>5</v>
      </c>
      <c r="K345" t="s">
        <v>2239</v>
      </c>
      <c r="L345" t="s">
        <v>5</v>
      </c>
      <c r="M345" t="s">
        <v>5</v>
      </c>
      <c r="N345" t="s">
        <v>5</v>
      </c>
      <c r="O345" t="s">
        <v>2240</v>
      </c>
      <c r="P345" t="s">
        <v>5</v>
      </c>
      <c r="Q345" t="s">
        <v>5</v>
      </c>
      <c r="R345" t="s">
        <v>5</v>
      </c>
    </row>
    <row r="346" spans="1:18" hidden="1">
      <c r="A346" t="s">
        <v>5</v>
      </c>
      <c r="B346" t="s">
        <v>5</v>
      </c>
      <c r="C346" t="s">
        <v>2234</v>
      </c>
      <c r="D346" t="s">
        <v>5</v>
      </c>
      <c r="E346" t="s">
        <v>2235</v>
      </c>
      <c r="F346" t="s">
        <v>3563</v>
      </c>
      <c r="G346" t="s">
        <v>3564</v>
      </c>
      <c r="H346" t="s">
        <v>3565</v>
      </c>
      <c r="I346" t="s">
        <v>5</v>
      </c>
      <c r="J346" t="s">
        <v>5</v>
      </c>
      <c r="K346" t="s">
        <v>3566</v>
      </c>
      <c r="L346" t="s">
        <v>5</v>
      </c>
      <c r="M346" t="s">
        <v>5</v>
      </c>
      <c r="N346" t="s">
        <v>5</v>
      </c>
      <c r="O346" t="s">
        <v>2240</v>
      </c>
      <c r="P346" t="s">
        <v>5</v>
      </c>
      <c r="Q346" t="s">
        <v>5</v>
      </c>
      <c r="R346" t="s">
        <v>5</v>
      </c>
    </row>
    <row r="347" spans="1:18">
      <c r="A347" t="s">
        <v>5</v>
      </c>
      <c r="B347" t="s">
        <v>5</v>
      </c>
      <c r="C347" t="s">
        <v>3567</v>
      </c>
      <c r="D347" t="s">
        <v>5</v>
      </c>
      <c r="E347" t="s">
        <v>3568</v>
      </c>
      <c r="F347" t="s">
        <v>3569</v>
      </c>
      <c r="G347" t="s">
        <v>3570</v>
      </c>
      <c r="H347" t="s">
        <v>3571</v>
      </c>
      <c r="I347" t="s">
        <v>5</v>
      </c>
      <c r="J347" t="s">
        <v>5</v>
      </c>
      <c r="K347" t="s">
        <v>3572</v>
      </c>
      <c r="L347" t="s">
        <v>5</v>
      </c>
      <c r="M347" t="s">
        <v>5</v>
      </c>
      <c r="N347" t="s">
        <v>5</v>
      </c>
      <c r="O347" t="s">
        <v>2240</v>
      </c>
      <c r="P347" t="s">
        <v>5</v>
      </c>
      <c r="Q347" t="s">
        <v>5</v>
      </c>
      <c r="R347" t="s">
        <v>5</v>
      </c>
    </row>
    <row r="348" spans="1:18" hidden="1">
      <c r="A348" t="s">
        <v>5</v>
      </c>
      <c r="B348" t="s">
        <v>5</v>
      </c>
      <c r="C348" t="s">
        <v>2234</v>
      </c>
      <c r="D348" t="s">
        <v>5</v>
      </c>
      <c r="E348" t="s">
        <v>2235</v>
      </c>
      <c r="F348" t="s">
        <v>3573</v>
      </c>
      <c r="G348" t="s">
        <v>3574</v>
      </c>
      <c r="H348" t="s">
        <v>3575</v>
      </c>
      <c r="I348" t="s">
        <v>5</v>
      </c>
      <c r="J348" t="s">
        <v>5</v>
      </c>
      <c r="K348" t="s">
        <v>3576</v>
      </c>
      <c r="L348" t="s">
        <v>5</v>
      </c>
      <c r="M348" t="s">
        <v>5</v>
      </c>
      <c r="N348" t="s">
        <v>5</v>
      </c>
      <c r="O348" t="s">
        <v>2240</v>
      </c>
      <c r="P348" t="s">
        <v>5</v>
      </c>
      <c r="Q348" t="s">
        <v>5</v>
      </c>
      <c r="R348" t="s">
        <v>5</v>
      </c>
    </row>
    <row r="349" spans="1:18" hidden="1">
      <c r="A349" t="s">
        <v>5</v>
      </c>
      <c r="B349" t="s">
        <v>5</v>
      </c>
      <c r="C349" t="s">
        <v>2234</v>
      </c>
      <c r="D349" t="s">
        <v>5</v>
      </c>
      <c r="E349" t="s">
        <v>2235</v>
      </c>
      <c r="F349" t="s">
        <v>3577</v>
      </c>
      <c r="G349" t="s">
        <v>3578</v>
      </c>
      <c r="H349" t="s">
        <v>3579</v>
      </c>
      <c r="I349" t="s">
        <v>5</v>
      </c>
      <c r="J349" t="s">
        <v>5</v>
      </c>
      <c r="K349" t="s">
        <v>2933</v>
      </c>
      <c r="L349" t="s">
        <v>5</v>
      </c>
      <c r="M349" t="s">
        <v>5</v>
      </c>
      <c r="N349" t="s">
        <v>5</v>
      </c>
      <c r="O349" t="s">
        <v>2240</v>
      </c>
      <c r="P349" t="s">
        <v>5</v>
      </c>
      <c r="Q349" t="s">
        <v>5</v>
      </c>
      <c r="R349" t="s">
        <v>5</v>
      </c>
    </row>
    <row r="350" spans="1:18">
      <c r="A350" t="s">
        <v>5</v>
      </c>
      <c r="B350" t="s">
        <v>5</v>
      </c>
      <c r="C350" t="s">
        <v>2241</v>
      </c>
      <c r="D350" t="s">
        <v>5</v>
      </c>
      <c r="E350" t="s">
        <v>2242</v>
      </c>
      <c r="F350" t="s">
        <v>3580</v>
      </c>
      <c r="G350" t="s">
        <v>3581</v>
      </c>
      <c r="H350" t="s">
        <v>3582</v>
      </c>
      <c r="I350" t="s">
        <v>5</v>
      </c>
      <c r="J350" t="s">
        <v>5</v>
      </c>
      <c r="K350" t="s">
        <v>2933</v>
      </c>
      <c r="L350" t="s">
        <v>5</v>
      </c>
      <c r="M350" t="s">
        <v>5</v>
      </c>
      <c r="N350" t="s">
        <v>5</v>
      </c>
      <c r="O350" t="s">
        <v>2240</v>
      </c>
      <c r="P350" t="s">
        <v>5</v>
      </c>
      <c r="Q350" t="s">
        <v>5</v>
      </c>
      <c r="R350" t="s">
        <v>5</v>
      </c>
    </row>
    <row r="351" spans="1:18" hidden="1">
      <c r="A351" t="s">
        <v>5</v>
      </c>
      <c r="B351" t="s">
        <v>5</v>
      </c>
      <c r="C351" t="s">
        <v>2234</v>
      </c>
      <c r="D351" t="s">
        <v>5</v>
      </c>
      <c r="E351" t="s">
        <v>2235</v>
      </c>
      <c r="F351" t="s">
        <v>3583</v>
      </c>
      <c r="G351" t="s">
        <v>3584</v>
      </c>
      <c r="H351" t="s">
        <v>3585</v>
      </c>
      <c r="I351" t="s">
        <v>5</v>
      </c>
      <c r="J351" t="s">
        <v>5</v>
      </c>
      <c r="K351" t="s">
        <v>3586</v>
      </c>
      <c r="L351" t="s">
        <v>5</v>
      </c>
      <c r="M351" t="s">
        <v>5</v>
      </c>
      <c r="N351" t="s">
        <v>5</v>
      </c>
      <c r="O351" t="s">
        <v>2240</v>
      </c>
      <c r="P351" t="s">
        <v>5</v>
      </c>
      <c r="Q351" t="s">
        <v>5</v>
      </c>
      <c r="R351" t="s">
        <v>5</v>
      </c>
    </row>
    <row r="352" spans="1:18" hidden="1">
      <c r="A352" t="s">
        <v>5</v>
      </c>
      <c r="B352" t="s">
        <v>5</v>
      </c>
      <c r="C352" t="s">
        <v>2234</v>
      </c>
      <c r="D352" t="s">
        <v>5</v>
      </c>
      <c r="E352" t="s">
        <v>2235</v>
      </c>
      <c r="F352" t="s">
        <v>3587</v>
      </c>
      <c r="G352" t="s">
        <v>3588</v>
      </c>
      <c r="H352" t="s">
        <v>3589</v>
      </c>
      <c r="I352" t="s">
        <v>5</v>
      </c>
      <c r="J352" t="s">
        <v>5</v>
      </c>
      <c r="K352" t="s">
        <v>3089</v>
      </c>
      <c r="L352" t="s">
        <v>5</v>
      </c>
      <c r="M352" t="s">
        <v>5</v>
      </c>
      <c r="N352" t="s">
        <v>5</v>
      </c>
      <c r="O352" t="s">
        <v>2240</v>
      </c>
      <c r="P352" t="s">
        <v>5</v>
      </c>
      <c r="Q352" t="s">
        <v>5</v>
      </c>
      <c r="R352" t="s">
        <v>5</v>
      </c>
    </row>
    <row r="353" spans="1:18" hidden="1">
      <c r="A353" t="s">
        <v>5</v>
      </c>
      <c r="B353" t="s">
        <v>5</v>
      </c>
      <c r="C353" t="s">
        <v>2234</v>
      </c>
      <c r="D353" t="s">
        <v>5</v>
      </c>
      <c r="E353" t="s">
        <v>2235</v>
      </c>
      <c r="F353" t="s">
        <v>3590</v>
      </c>
      <c r="G353" t="s">
        <v>3591</v>
      </c>
      <c r="H353" t="s">
        <v>3592</v>
      </c>
      <c r="I353" t="s">
        <v>5</v>
      </c>
      <c r="J353" t="s">
        <v>5</v>
      </c>
      <c r="K353" t="s">
        <v>2342</v>
      </c>
      <c r="L353" t="s">
        <v>5</v>
      </c>
      <c r="M353" t="s">
        <v>5</v>
      </c>
      <c r="N353" t="s">
        <v>5</v>
      </c>
      <c r="O353" t="s">
        <v>2240</v>
      </c>
      <c r="P353" t="s">
        <v>5</v>
      </c>
      <c r="Q353" t="s">
        <v>5</v>
      </c>
      <c r="R353" t="s">
        <v>5</v>
      </c>
    </row>
    <row r="354" spans="1:18" hidden="1">
      <c r="A354" t="s">
        <v>5</v>
      </c>
      <c r="B354" t="s">
        <v>5</v>
      </c>
      <c r="C354" t="s">
        <v>2234</v>
      </c>
      <c r="D354" t="s">
        <v>5</v>
      </c>
      <c r="E354" t="s">
        <v>2235</v>
      </c>
      <c r="F354" t="s">
        <v>3593</v>
      </c>
      <c r="G354" t="s">
        <v>3594</v>
      </c>
      <c r="H354" t="s">
        <v>3595</v>
      </c>
      <c r="I354" t="s">
        <v>5</v>
      </c>
      <c r="J354" t="s">
        <v>5</v>
      </c>
      <c r="K354" t="s">
        <v>3596</v>
      </c>
      <c r="L354" t="s">
        <v>5</v>
      </c>
      <c r="M354" t="s">
        <v>5</v>
      </c>
      <c r="N354" t="s">
        <v>5</v>
      </c>
      <c r="O354" t="s">
        <v>2240</v>
      </c>
      <c r="P354" t="s">
        <v>5</v>
      </c>
      <c r="Q354" t="s">
        <v>5</v>
      </c>
      <c r="R354" t="s">
        <v>5</v>
      </c>
    </row>
    <row r="355" spans="1:18" hidden="1">
      <c r="A355" t="s">
        <v>5</v>
      </c>
      <c r="B355" t="s">
        <v>5</v>
      </c>
      <c r="C355" t="s">
        <v>3597</v>
      </c>
      <c r="D355" t="s">
        <v>5</v>
      </c>
      <c r="E355" t="s">
        <v>3598</v>
      </c>
      <c r="F355" t="s">
        <v>3599</v>
      </c>
      <c r="G355" t="s">
        <v>5</v>
      </c>
      <c r="H355" t="s">
        <v>5</v>
      </c>
      <c r="I355" t="s">
        <v>5</v>
      </c>
      <c r="J355" t="s">
        <v>5</v>
      </c>
      <c r="K355" t="s">
        <v>5</v>
      </c>
      <c r="L355" t="s">
        <v>5</v>
      </c>
      <c r="M355" t="s">
        <v>5</v>
      </c>
      <c r="N355" t="s">
        <v>5</v>
      </c>
      <c r="O355" t="s">
        <v>2240</v>
      </c>
      <c r="P355" t="s">
        <v>5</v>
      </c>
      <c r="Q355" t="s">
        <v>5</v>
      </c>
      <c r="R355" t="s">
        <v>5</v>
      </c>
    </row>
    <row r="356" spans="1:18" hidden="1">
      <c r="A356" t="s">
        <v>5</v>
      </c>
      <c r="B356" t="s">
        <v>5</v>
      </c>
      <c r="C356" t="s">
        <v>2234</v>
      </c>
      <c r="D356" t="s">
        <v>5</v>
      </c>
      <c r="E356" t="s">
        <v>2235</v>
      </c>
      <c r="F356" t="s">
        <v>3600</v>
      </c>
      <c r="G356" t="s">
        <v>3601</v>
      </c>
      <c r="H356" t="s">
        <v>3602</v>
      </c>
      <c r="I356" t="s">
        <v>5</v>
      </c>
      <c r="J356" t="s">
        <v>5</v>
      </c>
      <c r="K356" t="s">
        <v>3603</v>
      </c>
      <c r="L356" t="s">
        <v>5</v>
      </c>
      <c r="M356" t="s">
        <v>5</v>
      </c>
      <c r="N356" t="s">
        <v>5</v>
      </c>
      <c r="O356" t="s">
        <v>2240</v>
      </c>
      <c r="P356" t="s">
        <v>5</v>
      </c>
      <c r="Q356" t="s">
        <v>5</v>
      </c>
      <c r="R356" t="s">
        <v>5</v>
      </c>
    </row>
    <row r="357" spans="1:18" hidden="1">
      <c r="A357" t="s">
        <v>5</v>
      </c>
      <c r="B357" t="s">
        <v>5</v>
      </c>
      <c r="C357" t="s">
        <v>2234</v>
      </c>
      <c r="D357" t="s">
        <v>5</v>
      </c>
      <c r="E357" t="s">
        <v>2235</v>
      </c>
      <c r="F357" t="s">
        <v>3604</v>
      </c>
      <c r="G357" t="s">
        <v>3605</v>
      </c>
      <c r="H357" t="s">
        <v>3606</v>
      </c>
      <c r="I357" t="s">
        <v>5</v>
      </c>
      <c r="J357" t="s">
        <v>5</v>
      </c>
      <c r="K357" t="s">
        <v>3607</v>
      </c>
      <c r="L357" t="s">
        <v>5</v>
      </c>
      <c r="M357" t="s">
        <v>5</v>
      </c>
      <c r="N357" t="s">
        <v>5</v>
      </c>
      <c r="O357" t="s">
        <v>2240</v>
      </c>
      <c r="P357" t="s">
        <v>5</v>
      </c>
      <c r="Q357" t="s">
        <v>5</v>
      </c>
      <c r="R357" t="s">
        <v>5</v>
      </c>
    </row>
    <row r="358" spans="1:18" hidden="1">
      <c r="A358" t="s">
        <v>5</v>
      </c>
      <c r="B358" t="s">
        <v>5</v>
      </c>
      <c r="C358" t="s">
        <v>2234</v>
      </c>
      <c r="D358" t="s">
        <v>5</v>
      </c>
      <c r="E358" t="s">
        <v>2235</v>
      </c>
      <c r="F358" t="s">
        <v>3608</v>
      </c>
      <c r="G358" t="s">
        <v>3609</v>
      </c>
      <c r="H358" t="s">
        <v>3610</v>
      </c>
      <c r="I358" t="s">
        <v>5</v>
      </c>
      <c r="J358" t="s">
        <v>5</v>
      </c>
      <c r="K358" t="s">
        <v>3611</v>
      </c>
      <c r="L358" t="s">
        <v>5</v>
      </c>
      <c r="M358" t="s">
        <v>5</v>
      </c>
      <c r="N358" t="s">
        <v>5</v>
      </c>
      <c r="O358" t="s">
        <v>2240</v>
      </c>
      <c r="P358" t="s">
        <v>5</v>
      </c>
      <c r="Q358" t="s">
        <v>5</v>
      </c>
      <c r="R358" t="s">
        <v>5</v>
      </c>
    </row>
    <row r="359" spans="1:18">
      <c r="A359" t="s">
        <v>5</v>
      </c>
      <c r="B359" t="s">
        <v>5</v>
      </c>
      <c r="C359" t="s">
        <v>3094</v>
      </c>
      <c r="D359" t="s">
        <v>5</v>
      </c>
      <c r="E359" t="s">
        <v>3095</v>
      </c>
      <c r="F359" t="s">
        <v>3612</v>
      </c>
      <c r="G359" t="s">
        <v>3613</v>
      </c>
      <c r="H359" t="s">
        <v>3614</v>
      </c>
      <c r="I359" t="s">
        <v>5</v>
      </c>
      <c r="J359" t="s">
        <v>5</v>
      </c>
      <c r="K359" t="s">
        <v>3611</v>
      </c>
      <c r="L359" t="s">
        <v>5</v>
      </c>
      <c r="M359" t="s">
        <v>5</v>
      </c>
      <c r="N359" t="s">
        <v>5</v>
      </c>
      <c r="O359" t="s">
        <v>2240</v>
      </c>
      <c r="P359" t="s">
        <v>5</v>
      </c>
      <c r="Q359" t="s">
        <v>5</v>
      </c>
      <c r="R359" t="s">
        <v>5</v>
      </c>
    </row>
    <row r="360" spans="1:18" hidden="1">
      <c r="A360" t="s">
        <v>5</v>
      </c>
      <c r="B360" t="s">
        <v>5</v>
      </c>
      <c r="C360" t="s">
        <v>2234</v>
      </c>
      <c r="D360" t="s">
        <v>5</v>
      </c>
      <c r="E360" t="s">
        <v>2235</v>
      </c>
      <c r="F360" t="s">
        <v>3615</v>
      </c>
      <c r="G360" t="s">
        <v>3616</v>
      </c>
      <c r="H360" t="s">
        <v>3617</v>
      </c>
      <c r="I360" t="s">
        <v>5</v>
      </c>
      <c r="J360" t="s">
        <v>5</v>
      </c>
      <c r="K360" t="s">
        <v>3618</v>
      </c>
      <c r="L360" t="s">
        <v>5</v>
      </c>
      <c r="M360" t="s">
        <v>5</v>
      </c>
      <c r="N360" t="s">
        <v>5</v>
      </c>
      <c r="O360" t="s">
        <v>2240</v>
      </c>
      <c r="P360" t="s">
        <v>5</v>
      </c>
      <c r="Q360" t="s">
        <v>5</v>
      </c>
      <c r="R360" t="s">
        <v>5</v>
      </c>
    </row>
    <row r="361" spans="1:18">
      <c r="A361" t="s">
        <v>5</v>
      </c>
      <c r="B361" t="s">
        <v>5</v>
      </c>
      <c r="C361" t="s">
        <v>3094</v>
      </c>
      <c r="D361" t="s">
        <v>5</v>
      </c>
      <c r="E361" t="s">
        <v>3095</v>
      </c>
      <c r="F361" t="s">
        <v>3619</v>
      </c>
      <c r="G361" t="s">
        <v>3620</v>
      </c>
      <c r="H361" t="s">
        <v>3621</v>
      </c>
      <c r="I361" t="s">
        <v>5</v>
      </c>
      <c r="J361" t="s">
        <v>5</v>
      </c>
      <c r="K361" t="s">
        <v>3618</v>
      </c>
      <c r="L361" t="s">
        <v>5</v>
      </c>
      <c r="M361" t="s">
        <v>5</v>
      </c>
      <c r="N361" t="s">
        <v>5</v>
      </c>
      <c r="O361" t="s">
        <v>2240</v>
      </c>
      <c r="P361" t="s">
        <v>5</v>
      </c>
      <c r="Q361" t="s">
        <v>5</v>
      </c>
      <c r="R361" t="s">
        <v>5</v>
      </c>
    </row>
    <row r="362" spans="1:18" hidden="1">
      <c r="A362" t="s">
        <v>5</v>
      </c>
      <c r="B362" t="s">
        <v>5</v>
      </c>
      <c r="C362" t="s">
        <v>2234</v>
      </c>
      <c r="D362" t="s">
        <v>5</v>
      </c>
      <c r="E362" t="s">
        <v>2235</v>
      </c>
      <c r="F362" t="s">
        <v>3622</v>
      </c>
      <c r="G362" t="s">
        <v>3623</v>
      </c>
      <c r="H362" t="s">
        <v>3624</v>
      </c>
      <c r="I362" t="s">
        <v>5</v>
      </c>
      <c r="J362" t="s">
        <v>5</v>
      </c>
      <c r="K362" t="s">
        <v>3051</v>
      </c>
      <c r="L362" t="s">
        <v>5</v>
      </c>
      <c r="M362" t="s">
        <v>5</v>
      </c>
      <c r="N362" t="s">
        <v>5</v>
      </c>
      <c r="O362" t="s">
        <v>2240</v>
      </c>
      <c r="P362" t="s">
        <v>5</v>
      </c>
      <c r="Q362" t="s">
        <v>5</v>
      </c>
      <c r="R362" t="s">
        <v>5</v>
      </c>
    </row>
    <row r="363" spans="1:18" hidden="1">
      <c r="A363" t="s">
        <v>5</v>
      </c>
      <c r="B363" t="s">
        <v>5</v>
      </c>
      <c r="C363" t="s">
        <v>2234</v>
      </c>
      <c r="D363" t="s">
        <v>5</v>
      </c>
      <c r="E363" t="s">
        <v>2235</v>
      </c>
      <c r="F363" t="s">
        <v>3625</v>
      </c>
      <c r="G363" t="s">
        <v>3626</v>
      </c>
      <c r="H363" t="s">
        <v>3627</v>
      </c>
      <c r="I363" t="s">
        <v>5</v>
      </c>
      <c r="J363" t="s">
        <v>5</v>
      </c>
      <c r="K363" t="s">
        <v>3516</v>
      </c>
      <c r="L363" t="s">
        <v>5</v>
      </c>
      <c r="M363" t="s">
        <v>5</v>
      </c>
      <c r="N363" t="s">
        <v>5</v>
      </c>
      <c r="O363" t="s">
        <v>2240</v>
      </c>
      <c r="P363" t="s">
        <v>5</v>
      </c>
      <c r="Q363" t="s">
        <v>5</v>
      </c>
      <c r="R363" t="s">
        <v>5</v>
      </c>
    </row>
    <row r="364" spans="1:18">
      <c r="A364" t="s">
        <v>5</v>
      </c>
      <c r="B364" t="s">
        <v>5</v>
      </c>
      <c r="C364" t="s">
        <v>3628</v>
      </c>
      <c r="D364" t="s">
        <v>5</v>
      </c>
      <c r="E364" t="s">
        <v>3629</v>
      </c>
      <c r="F364" t="s">
        <v>3630</v>
      </c>
      <c r="G364" t="s">
        <v>3631</v>
      </c>
      <c r="H364" t="s">
        <v>3632</v>
      </c>
      <c r="I364" t="s">
        <v>5</v>
      </c>
      <c r="J364" t="s">
        <v>5</v>
      </c>
      <c r="K364" t="s">
        <v>3633</v>
      </c>
      <c r="L364" t="s">
        <v>5</v>
      </c>
      <c r="M364" t="s">
        <v>5</v>
      </c>
      <c r="N364" t="s">
        <v>5</v>
      </c>
      <c r="O364" t="s">
        <v>2240</v>
      </c>
      <c r="P364" t="s">
        <v>5</v>
      </c>
      <c r="Q364" t="s">
        <v>5</v>
      </c>
      <c r="R364" t="s">
        <v>5</v>
      </c>
    </row>
    <row r="365" spans="1:18">
      <c r="A365" t="s">
        <v>5</v>
      </c>
      <c r="B365" t="s">
        <v>5</v>
      </c>
      <c r="C365" t="s">
        <v>3634</v>
      </c>
      <c r="D365" t="s">
        <v>5</v>
      </c>
      <c r="E365" t="s">
        <v>3635</v>
      </c>
      <c r="F365" t="s">
        <v>3625</v>
      </c>
      <c r="G365" t="s">
        <v>3626</v>
      </c>
      <c r="H365" t="s">
        <v>3627</v>
      </c>
      <c r="I365" t="s">
        <v>5</v>
      </c>
      <c r="J365" t="s">
        <v>5</v>
      </c>
      <c r="K365" t="s">
        <v>3516</v>
      </c>
      <c r="L365" t="s">
        <v>5</v>
      </c>
      <c r="M365" t="s">
        <v>5</v>
      </c>
      <c r="N365" t="s">
        <v>5</v>
      </c>
      <c r="O365" t="s">
        <v>2240</v>
      </c>
      <c r="P365" t="s">
        <v>5</v>
      </c>
      <c r="Q365" t="s">
        <v>5</v>
      </c>
      <c r="R365" t="s">
        <v>5</v>
      </c>
    </row>
    <row r="366" spans="1:18">
      <c r="A366" t="s">
        <v>5</v>
      </c>
      <c r="B366" t="s">
        <v>5</v>
      </c>
      <c r="C366" t="s">
        <v>3636</v>
      </c>
      <c r="D366" t="s">
        <v>5</v>
      </c>
      <c r="E366" t="s">
        <v>3637</v>
      </c>
      <c r="F366" t="s">
        <v>3638</v>
      </c>
      <c r="G366" t="s">
        <v>3639</v>
      </c>
      <c r="H366" t="s">
        <v>3640</v>
      </c>
      <c r="I366" t="s">
        <v>5</v>
      </c>
      <c r="J366" t="s">
        <v>5</v>
      </c>
      <c r="K366" t="s">
        <v>3641</v>
      </c>
      <c r="L366" t="s">
        <v>5</v>
      </c>
      <c r="M366" t="s">
        <v>5</v>
      </c>
      <c r="N366" t="s">
        <v>5</v>
      </c>
      <c r="O366" t="s">
        <v>2240</v>
      </c>
      <c r="P366" t="s">
        <v>5</v>
      </c>
      <c r="Q366" t="s">
        <v>5</v>
      </c>
      <c r="R366" t="s">
        <v>5</v>
      </c>
    </row>
    <row r="367" spans="1:18" hidden="1">
      <c r="A367" t="s">
        <v>5</v>
      </c>
      <c r="B367" t="s">
        <v>5</v>
      </c>
      <c r="C367" t="s">
        <v>2234</v>
      </c>
      <c r="D367" t="s">
        <v>5</v>
      </c>
      <c r="E367" t="s">
        <v>2235</v>
      </c>
      <c r="F367" t="s">
        <v>3642</v>
      </c>
      <c r="G367" t="s">
        <v>3643</v>
      </c>
      <c r="H367" t="s">
        <v>3644</v>
      </c>
      <c r="I367" t="s">
        <v>5</v>
      </c>
      <c r="J367" t="s">
        <v>5</v>
      </c>
      <c r="K367" t="s">
        <v>3645</v>
      </c>
      <c r="L367" t="s">
        <v>5</v>
      </c>
      <c r="M367" t="s">
        <v>5</v>
      </c>
      <c r="N367" t="s">
        <v>5</v>
      </c>
      <c r="O367" t="s">
        <v>2240</v>
      </c>
      <c r="P367" t="s">
        <v>5</v>
      </c>
      <c r="Q367" t="s">
        <v>5</v>
      </c>
      <c r="R367" t="s">
        <v>5</v>
      </c>
    </row>
    <row r="368" spans="1:18" hidden="1">
      <c r="A368" t="s">
        <v>5</v>
      </c>
      <c r="B368" t="s">
        <v>5</v>
      </c>
      <c r="C368" t="s">
        <v>2234</v>
      </c>
      <c r="D368" t="s">
        <v>5</v>
      </c>
      <c r="E368" t="s">
        <v>2235</v>
      </c>
      <c r="F368" t="s">
        <v>3646</v>
      </c>
      <c r="G368" t="s">
        <v>3647</v>
      </c>
      <c r="H368" t="s">
        <v>3648</v>
      </c>
      <c r="I368" t="s">
        <v>5</v>
      </c>
      <c r="J368" t="s">
        <v>5</v>
      </c>
      <c r="K368" t="s">
        <v>3649</v>
      </c>
      <c r="L368" t="s">
        <v>5</v>
      </c>
      <c r="M368" t="s">
        <v>5</v>
      </c>
      <c r="N368" t="s">
        <v>5</v>
      </c>
      <c r="O368" t="s">
        <v>2240</v>
      </c>
      <c r="P368" t="s">
        <v>5</v>
      </c>
      <c r="Q368" t="s">
        <v>5</v>
      </c>
      <c r="R368" t="s">
        <v>5</v>
      </c>
    </row>
    <row r="369" spans="1:18" hidden="1">
      <c r="A369" t="s">
        <v>5</v>
      </c>
      <c r="B369" t="s">
        <v>5</v>
      </c>
      <c r="C369" t="s">
        <v>2234</v>
      </c>
      <c r="D369" t="s">
        <v>5</v>
      </c>
      <c r="E369" t="s">
        <v>2235</v>
      </c>
      <c r="F369" t="s">
        <v>3650</v>
      </c>
      <c r="G369" t="s">
        <v>3651</v>
      </c>
      <c r="H369" t="s">
        <v>3652</v>
      </c>
      <c r="I369" t="s">
        <v>5</v>
      </c>
      <c r="J369" t="s">
        <v>5</v>
      </c>
      <c r="K369" t="s">
        <v>3653</v>
      </c>
      <c r="L369" t="s">
        <v>5</v>
      </c>
      <c r="M369" t="s">
        <v>5</v>
      </c>
      <c r="N369" t="s">
        <v>5</v>
      </c>
      <c r="O369" t="s">
        <v>2240</v>
      </c>
      <c r="P369" t="s">
        <v>5</v>
      </c>
      <c r="Q369" t="s">
        <v>5</v>
      </c>
      <c r="R369" t="s">
        <v>5</v>
      </c>
    </row>
    <row r="370" spans="1:18" hidden="1">
      <c r="A370" t="s">
        <v>5</v>
      </c>
      <c r="B370" t="s">
        <v>5</v>
      </c>
      <c r="C370" t="s">
        <v>2234</v>
      </c>
      <c r="D370" t="s">
        <v>5</v>
      </c>
      <c r="E370" t="s">
        <v>2235</v>
      </c>
      <c r="F370" t="s">
        <v>3654</v>
      </c>
      <c r="G370" t="s">
        <v>3655</v>
      </c>
      <c r="H370" t="s">
        <v>3656</v>
      </c>
      <c r="I370" t="s">
        <v>5</v>
      </c>
      <c r="J370" t="s">
        <v>5</v>
      </c>
      <c r="K370" t="s">
        <v>3657</v>
      </c>
      <c r="L370" t="s">
        <v>5</v>
      </c>
      <c r="M370" t="s">
        <v>5</v>
      </c>
      <c r="N370" t="s">
        <v>5</v>
      </c>
      <c r="O370" t="s">
        <v>2240</v>
      </c>
      <c r="P370" t="s">
        <v>5</v>
      </c>
      <c r="Q370" t="s">
        <v>5</v>
      </c>
      <c r="R370" t="s">
        <v>5</v>
      </c>
    </row>
    <row r="371" spans="1:18" hidden="1">
      <c r="A371" t="s">
        <v>5</v>
      </c>
      <c r="B371" t="s">
        <v>5</v>
      </c>
      <c r="C371" t="s">
        <v>2234</v>
      </c>
      <c r="D371" t="s">
        <v>5</v>
      </c>
      <c r="E371" t="s">
        <v>2235</v>
      </c>
      <c r="F371" t="s">
        <v>3658</v>
      </c>
      <c r="G371" t="s">
        <v>3659</v>
      </c>
      <c r="H371" t="s">
        <v>3660</v>
      </c>
      <c r="I371" t="s">
        <v>5</v>
      </c>
      <c r="J371" t="s">
        <v>5</v>
      </c>
      <c r="K371" t="s">
        <v>3661</v>
      </c>
      <c r="L371" t="s">
        <v>5</v>
      </c>
      <c r="M371" t="s">
        <v>5</v>
      </c>
      <c r="N371" t="s">
        <v>5</v>
      </c>
      <c r="O371" t="s">
        <v>2240</v>
      </c>
      <c r="P371" t="s">
        <v>5</v>
      </c>
      <c r="Q371" t="s">
        <v>5</v>
      </c>
      <c r="R371" t="s">
        <v>5</v>
      </c>
    </row>
    <row r="372" spans="1:18" hidden="1">
      <c r="A372" t="s">
        <v>5</v>
      </c>
      <c r="B372" t="s">
        <v>5</v>
      </c>
      <c r="C372" t="s">
        <v>2234</v>
      </c>
      <c r="D372" t="s">
        <v>5</v>
      </c>
      <c r="E372" t="s">
        <v>2235</v>
      </c>
      <c r="F372" t="s">
        <v>3662</v>
      </c>
      <c r="G372" t="s">
        <v>3663</v>
      </c>
      <c r="H372" t="s">
        <v>3664</v>
      </c>
      <c r="I372" t="s">
        <v>5</v>
      </c>
      <c r="J372" t="s">
        <v>5</v>
      </c>
      <c r="K372" t="s">
        <v>3665</v>
      </c>
      <c r="L372" t="s">
        <v>5</v>
      </c>
      <c r="M372" t="s">
        <v>5</v>
      </c>
      <c r="N372" t="s">
        <v>5</v>
      </c>
      <c r="O372" t="s">
        <v>2240</v>
      </c>
      <c r="P372" t="s">
        <v>5</v>
      </c>
      <c r="Q372" t="s">
        <v>5</v>
      </c>
      <c r="R372" t="s">
        <v>5</v>
      </c>
    </row>
    <row r="373" spans="1:18" hidden="1">
      <c r="A373" t="s">
        <v>5</v>
      </c>
      <c r="B373" t="s">
        <v>5</v>
      </c>
      <c r="C373" t="s">
        <v>2234</v>
      </c>
      <c r="D373" t="s">
        <v>5</v>
      </c>
      <c r="E373" t="s">
        <v>2235</v>
      </c>
      <c r="F373" t="s">
        <v>3666</v>
      </c>
      <c r="G373" t="s">
        <v>3667</v>
      </c>
      <c r="H373" t="s">
        <v>3668</v>
      </c>
      <c r="I373" t="s">
        <v>5</v>
      </c>
      <c r="J373" t="s">
        <v>5</v>
      </c>
      <c r="K373" t="s">
        <v>3669</v>
      </c>
      <c r="L373" t="s">
        <v>5</v>
      </c>
      <c r="M373" t="s">
        <v>5</v>
      </c>
      <c r="N373" t="s">
        <v>5</v>
      </c>
      <c r="O373" t="s">
        <v>2240</v>
      </c>
      <c r="P373" t="s">
        <v>5</v>
      </c>
      <c r="Q373" t="s">
        <v>5</v>
      </c>
      <c r="R373" t="s">
        <v>5</v>
      </c>
    </row>
    <row r="374" spans="1:18">
      <c r="A374" t="s">
        <v>5</v>
      </c>
      <c r="B374" t="s">
        <v>5</v>
      </c>
      <c r="C374" t="s">
        <v>3094</v>
      </c>
      <c r="D374" t="s">
        <v>5</v>
      </c>
      <c r="E374" t="s">
        <v>3095</v>
      </c>
      <c r="F374" t="s">
        <v>3670</v>
      </c>
      <c r="G374" t="s">
        <v>3671</v>
      </c>
      <c r="H374" t="s">
        <v>3672</v>
      </c>
      <c r="I374" t="s">
        <v>5</v>
      </c>
      <c r="J374" t="s">
        <v>5</v>
      </c>
      <c r="K374" t="s">
        <v>3673</v>
      </c>
      <c r="L374" t="s">
        <v>5</v>
      </c>
      <c r="M374" t="s">
        <v>5</v>
      </c>
      <c r="N374" t="s">
        <v>5</v>
      </c>
      <c r="O374" t="s">
        <v>2240</v>
      </c>
      <c r="P374" t="s">
        <v>5</v>
      </c>
      <c r="Q374" t="s">
        <v>5</v>
      </c>
      <c r="R374" t="s">
        <v>5</v>
      </c>
    </row>
    <row r="375" spans="1:18" hidden="1">
      <c r="A375" t="s">
        <v>5</v>
      </c>
      <c r="B375" t="s">
        <v>5</v>
      </c>
      <c r="C375" t="s">
        <v>2234</v>
      </c>
      <c r="D375" t="s">
        <v>5</v>
      </c>
      <c r="E375" t="s">
        <v>2235</v>
      </c>
      <c r="F375" t="s">
        <v>3674</v>
      </c>
      <c r="G375" t="s">
        <v>3675</v>
      </c>
      <c r="H375" t="s">
        <v>3676</v>
      </c>
      <c r="I375" t="s">
        <v>5</v>
      </c>
      <c r="J375" t="s">
        <v>5</v>
      </c>
      <c r="K375" t="s">
        <v>3677</v>
      </c>
      <c r="L375" t="s">
        <v>5</v>
      </c>
      <c r="M375" t="s">
        <v>5</v>
      </c>
      <c r="N375" t="s">
        <v>5</v>
      </c>
      <c r="O375" t="s">
        <v>2240</v>
      </c>
      <c r="P375" t="s">
        <v>5</v>
      </c>
      <c r="Q375" t="s">
        <v>5</v>
      </c>
      <c r="R375" t="s">
        <v>5</v>
      </c>
    </row>
    <row r="376" spans="1:18" hidden="1">
      <c r="A376" t="s">
        <v>5</v>
      </c>
      <c r="B376" t="s">
        <v>5</v>
      </c>
      <c r="C376" t="s">
        <v>2234</v>
      </c>
      <c r="D376" t="s">
        <v>5</v>
      </c>
      <c r="E376" t="s">
        <v>2235</v>
      </c>
      <c r="F376" t="s">
        <v>3678</v>
      </c>
      <c r="G376" t="s">
        <v>3679</v>
      </c>
      <c r="H376" t="s">
        <v>3680</v>
      </c>
      <c r="I376" t="s">
        <v>5</v>
      </c>
      <c r="J376" t="s">
        <v>5</v>
      </c>
      <c r="K376" t="s">
        <v>3681</v>
      </c>
      <c r="L376" t="s">
        <v>5</v>
      </c>
      <c r="M376" t="s">
        <v>5</v>
      </c>
      <c r="N376" t="s">
        <v>5</v>
      </c>
      <c r="O376" t="s">
        <v>2240</v>
      </c>
      <c r="P376" t="s">
        <v>5</v>
      </c>
      <c r="Q376" t="s">
        <v>5</v>
      </c>
      <c r="R376" t="s">
        <v>5</v>
      </c>
    </row>
    <row r="377" spans="1:18" hidden="1">
      <c r="A377" t="s">
        <v>5</v>
      </c>
      <c r="B377" t="s">
        <v>5</v>
      </c>
      <c r="C377" t="s">
        <v>2234</v>
      </c>
      <c r="D377" t="s">
        <v>5</v>
      </c>
      <c r="E377" t="s">
        <v>2235</v>
      </c>
      <c r="F377" t="s">
        <v>3682</v>
      </c>
      <c r="G377" t="s">
        <v>3683</v>
      </c>
      <c r="H377" t="s">
        <v>3684</v>
      </c>
      <c r="I377" t="s">
        <v>5</v>
      </c>
      <c r="J377" t="s">
        <v>5</v>
      </c>
      <c r="K377" t="s">
        <v>3685</v>
      </c>
      <c r="L377" t="s">
        <v>5</v>
      </c>
      <c r="M377" t="s">
        <v>5</v>
      </c>
      <c r="N377" t="s">
        <v>5</v>
      </c>
      <c r="O377" t="s">
        <v>2240</v>
      </c>
      <c r="P377" t="s">
        <v>5</v>
      </c>
      <c r="Q377" t="s">
        <v>5</v>
      </c>
      <c r="R377" t="s">
        <v>5</v>
      </c>
    </row>
    <row r="378" spans="1:18" hidden="1">
      <c r="A378" t="s">
        <v>5</v>
      </c>
      <c r="B378" t="s">
        <v>5</v>
      </c>
      <c r="C378" t="s">
        <v>2234</v>
      </c>
      <c r="D378" t="s">
        <v>5</v>
      </c>
      <c r="E378" t="s">
        <v>2235</v>
      </c>
      <c r="F378" t="s">
        <v>3686</v>
      </c>
      <c r="G378" t="s">
        <v>3687</v>
      </c>
      <c r="H378" t="s">
        <v>3688</v>
      </c>
      <c r="I378" t="s">
        <v>5</v>
      </c>
      <c r="J378" t="s">
        <v>5</v>
      </c>
      <c r="K378" t="s">
        <v>3689</v>
      </c>
      <c r="L378" t="s">
        <v>5</v>
      </c>
      <c r="M378" t="s">
        <v>5</v>
      </c>
      <c r="N378" t="s">
        <v>5</v>
      </c>
      <c r="O378" t="s">
        <v>2240</v>
      </c>
      <c r="P378" t="s">
        <v>5</v>
      </c>
      <c r="Q378" t="s">
        <v>5</v>
      </c>
      <c r="R378" t="s">
        <v>5</v>
      </c>
    </row>
    <row r="379" spans="1:18" hidden="1">
      <c r="A379" t="s">
        <v>5</v>
      </c>
      <c r="B379" t="s">
        <v>5</v>
      </c>
      <c r="C379" t="s">
        <v>2234</v>
      </c>
      <c r="D379" t="s">
        <v>5</v>
      </c>
      <c r="E379" t="s">
        <v>2235</v>
      </c>
      <c r="F379" t="s">
        <v>3690</v>
      </c>
      <c r="G379" t="s">
        <v>3691</v>
      </c>
      <c r="H379" t="s">
        <v>3692</v>
      </c>
      <c r="I379" t="s">
        <v>5</v>
      </c>
      <c r="J379" t="s">
        <v>5</v>
      </c>
      <c r="K379" t="s">
        <v>3693</v>
      </c>
      <c r="L379" t="s">
        <v>5</v>
      </c>
      <c r="M379" t="s">
        <v>5</v>
      </c>
      <c r="N379" t="s">
        <v>5</v>
      </c>
      <c r="O379" t="s">
        <v>2240</v>
      </c>
      <c r="P379" t="s">
        <v>5</v>
      </c>
      <c r="Q379" t="s">
        <v>5</v>
      </c>
      <c r="R379" t="s">
        <v>5</v>
      </c>
    </row>
    <row r="380" spans="1:18" hidden="1">
      <c r="A380" t="s">
        <v>5</v>
      </c>
      <c r="B380" t="s">
        <v>5</v>
      </c>
      <c r="C380" t="s">
        <v>2234</v>
      </c>
      <c r="D380" t="s">
        <v>5</v>
      </c>
      <c r="E380" t="s">
        <v>2235</v>
      </c>
      <c r="F380" t="s">
        <v>3694</v>
      </c>
      <c r="G380" t="s">
        <v>3695</v>
      </c>
      <c r="H380" t="s">
        <v>3696</v>
      </c>
      <c r="I380" t="s">
        <v>5</v>
      </c>
      <c r="J380" t="s">
        <v>5</v>
      </c>
      <c r="K380" t="s">
        <v>3697</v>
      </c>
      <c r="L380" t="s">
        <v>5</v>
      </c>
      <c r="M380" t="s">
        <v>5</v>
      </c>
      <c r="N380" t="s">
        <v>5</v>
      </c>
      <c r="O380" t="s">
        <v>2240</v>
      </c>
      <c r="P380" t="s">
        <v>5</v>
      </c>
      <c r="Q380" t="s">
        <v>5</v>
      </c>
      <c r="R380" t="s">
        <v>5</v>
      </c>
    </row>
    <row r="381" spans="1:18" hidden="1">
      <c r="A381" t="s">
        <v>5</v>
      </c>
      <c r="B381" t="s">
        <v>5</v>
      </c>
      <c r="C381" t="s">
        <v>2234</v>
      </c>
      <c r="D381" t="s">
        <v>5</v>
      </c>
      <c r="E381" t="s">
        <v>2235</v>
      </c>
      <c r="F381" t="s">
        <v>3698</v>
      </c>
      <c r="G381" t="s">
        <v>3699</v>
      </c>
      <c r="H381" t="s">
        <v>3700</v>
      </c>
      <c r="I381" t="s">
        <v>5</v>
      </c>
      <c r="J381" t="s">
        <v>5</v>
      </c>
      <c r="K381" t="s">
        <v>3701</v>
      </c>
      <c r="L381" t="s">
        <v>5</v>
      </c>
      <c r="M381" t="s">
        <v>5</v>
      </c>
      <c r="N381" t="s">
        <v>5</v>
      </c>
      <c r="O381" t="s">
        <v>2240</v>
      </c>
      <c r="P381" t="s">
        <v>5</v>
      </c>
      <c r="Q381" t="s">
        <v>5</v>
      </c>
      <c r="R381" t="s">
        <v>5</v>
      </c>
    </row>
    <row r="382" spans="1:18" hidden="1">
      <c r="A382" t="s">
        <v>5</v>
      </c>
      <c r="B382" t="s">
        <v>5</v>
      </c>
      <c r="C382" t="s">
        <v>2234</v>
      </c>
      <c r="D382" t="s">
        <v>5</v>
      </c>
      <c r="E382" t="s">
        <v>2235</v>
      </c>
      <c r="F382" t="s">
        <v>3702</v>
      </c>
      <c r="G382" t="s">
        <v>3703</v>
      </c>
      <c r="H382" t="s">
        <v>3704</v>
      </c>
      <c r="I382" t="s">
        <v>5</v>
      </c>
      <c r="J382" t="s">
        <v>5</v>
      </c>
      <c r="K382" t="s">
        <v>3705</v>
      </c>
      <c r="L382" t="s">
        <v>5</v>
      </c>
      <c r="M382" t="s">
        <v>5</v>
      </c>
      <c r="N382" t="s">
        <v>5</v>
      </c>
      <c r="O382" t="s">
        <v>2240</v>
      </c>
      <c r="P382" t="s">
        <v>5</v>
      </c>
      <c r="Q382" t="s">
        <v>5</v>
      </c>
      <c r="R382" t="s">
        <v>5</v>
      </c>
    </row>
    <row r="383" spans="1:18">
      <c r="A383" t="s">
        <v>5</v>
      </c>
      <c r="B383" t="s">
        <v>5</v>
      </c>
      <c r="C383" t="s">
        <v>3706</v>
      </c>
      <c r="D383" t="s">
        <v>5</v>
      </c>
      <c r="E383" t="s">
        <v>3707</v>
      </c>
      <c r="F383" t="s">
        <v>3708</v>
      </c>
      <c r="G383" t="s">
        <v>3709</v>
      </c>
      <c r="H383" t="s">
        <v>3710</v>
      </c>
      <c r="I383" t="s">
        <v>5</v>
      </c>
      <c r="J383" t="s">
        <v>5</v>
      </c>
      <c r="K383" t="s">
        <v>3711</v>
      </c>
      <c r="L383" t="s">
        <v>5</v>
      </c>
      <c r="M383" t="s">
        <v>5</v>
      </c>
      <c r="N383" t="s">
        <v>5</v>
      </c>
      <c r="O383" t="s">
        <v>2240</v>
      </c>
      <c r="P383" t="s">
        <v>5</v>
      </c>
      <c r="Q383" t="s">
        <v>5</v>
      </c>
      <c r="R383" t="s">
        <v>5</v>
      </c>
    </row>
    <row r="384" spans="1:18" hidden="1">
      <c r="A384" t="s">
        <v>5</v>
      </c>
      <c r="B384" t="s">
        <v>5</v>
      </c>
      <c r="C384" t="s">
        <v>2234</v>
      </c>
      <c r="D384" t="s">
        <v>5</v>
      </c>
      <c r="E384" t="s">
        <v>2235</v>
      </c>
      <c r="F384" t="s">
        <v>3712</v>
      </c>
      <c r="G384" t="s">
        <v>3713</v>
      </c>
      <c r="H384" t="s">
        <v>3714</v>
      </c>
      <c r="I384" t="s">
        <v>5</v>
      </c>
      <c r="J384" t="s">
        <v>5</v>
      </c>
      <c r="K384" t="s">
        <v>3715</v>
      </c>
      <c r="L384" t="s">
        <v>5</v>
      </c>
      <c r="M384" t="s">
        <v>5</v>
      </c>
      <c r="N384" t="s">
        <v>5</v>
      </c>
      <c r="O384" t="s">
        <v>2240</v>
      </c>
      <c r="P384" t="s">
        <v>5</v>
      </c>
      <c r="Q384" t="s">
        <v>5</v>
      </c>
      <c r="R384" t="s">
        <v>5</v>
      </c>
    </row>
    <row r="385" spans="1:18" hidden="1">
      <c r="A385" t="s">
        <v>5</v>
      </c>
      <c r="B385" t="s">
        <v>5</v>
      </c>
      <c r="C385" t="s">
        <v>2234</v>
      </c>
      <c r="D385" t="s">
        <v>5</v>
      </c>
      <c r="E385" t="s">
        <v>2235</v>
      </c>
      <c r="F385" t="s">
        <v>3716</v>
      </c>
      <c r="G385" t="s">
        <v>3717</v>
      </c>
      <c r="H385" t="s">
        <v>3718</v>
      </c>
      <c r="I385" t="s">
        <v>5</v>
      </c>
      <c r="J385" t="s">
        <v>5</v>
      </c>
      <c r="K385" t="s">
        <v>3719</v>
      </c>
      <c r="L385" t="s">
        <v>5</v>
      </c>
      <c r="M385" t="s">
        <v>5</v>
      </c>
      <c r="N385" t="s">
        <v>5</v>
      </c>
      <c r="O385" t="s">
        <v>2240</v>
      </c>
      <c r="P385" t="s">
        <v>5</v>
      </c>
      <c r="Q385" t="s">
        <v>5</v>
      </c>
      <c r="R385" t="s">
        <v>5</v>
      </c>
    </row>
    <row r="386" spans="1:18" hidden="1">
      <c r="A386" t="s">
        <v>5</v>
      </c>
      <c r="B386" t="s">
        <v>5</v>
      </c>
      <c r="C386" t="s">
        <v>2234</v>
      </c>
      <c r="D386" t="s">
        <v>5</v>
      </c>
      <c r="E386" t="s">
        <v>2235</v>
      </c>
      <c r="F386" t="s">
        <v>3720</v>
      </c>
      <c r="G386" t="s">
        <v>3721</v>
      </c>
      <c r="H386" t="s">
        <v>3722</v>
      </c>
      <c r="I386" t="s">
        <v>5</v>
      </c>
      <c r="J386" t="s">
        <v>5</v>
      </c>
      <c r="K386" t="s">
        <v>3723</v>
      </c>
      <c r="L386" t="s">
        <v>5</v>
      </c>
      <c r="M386" t="s">
        <v>5</v>
      </c>
      <c r="N386" t="s">
        <v>5</v>
      </c>
      <c r="O386" t="s">
        <v>2240</v>
      </c>
      <c r="P386" t="s">
        <v>5</v>
      </c>
      <c r="Q386" t="s">
        <v>5</v>
      </c>
      <c r="R386" t="s">
        <v>5</v>
      </c>
    </row>
    <row r="387" spans="1:18" hidden="1">
      <c r="A387" t="s">
        <v>5</v>
      </c>
      <c r="B387" t="s">
        <v>5</v>
      </c>
      <c r="C387" t="s">
        <v>2234</v>
      </c>
      <c r="D387" t="s">
        <v>5</v>
      </c>
      <c r="E387" t="s">
        <v>2235</v>
      </c>
      <c r="F387" t="s">
        <v>3724</v>
      </c>
      <c r="G387" t="s">
        <v>3725</v>
      </c>
      <c r="H387" t="s">
        <v>3726</v>
      </c>
      <c r="I387" t="s">
        <v>5</v>
      </c>
      <c r="J387" t="s">
        <v>5</v>
      </c>
      <c r="K387" t="s">
        <v>3727</v>
      </c>
      <c r="L387" t="s">
        <v>5</v>
      </c>
      <c r="M387" t="s">
        <v>5</v>
      </c>
      <c r="N387" t="s">
        <v>5</v>
      </c>
      <c r="O387" t="s">
        <v>2240</v>
      </c>
      <c r="P387" t="s">
        <v>5</v>
      </c>
      <c r="Q387" t="s">
        <v>5</v>
      </c>
      <c r="R387" t="s">
        <v>5</v>
      </c>
    </row>
    <row r="388" spans="1:18" hidden="1">
      <c r="A388" t="s">
        <v>5</v>
      </c>
      <c r="B388" t="s">
        <v>5</v>
      </c>
      <c r="C388" t="s">
        <v>2234</v>
      </c>
      <c r="D388" t="s">
        <v>5</v>
      </c>
      <c r="E388" t="s">
        <v>2235</v>
      </c>
      <c r="F388" t="s">
        <v>3728</v>
      </c>
      <c r="G388" t="s">
        <v>3729</v>
      </c>
      <c r="H388" t="s">
        <v>3730</v>
      </c>
      <c r="I388" t="s">
        <v>5</v>
      </c>
      <c r="J388" t="s">
        <v>5</v>
      </c>
      <c r="K388" t="s">
        <v>3677</v>
      </c>
      <c r="L388" t="s">
        <v>5</v>
      </c>
      <c r="M388" t="s">
        <v>5</v>
      </c>
      <c r="N388" t="s">
        <v>5</v>
      </c>
      <c r="O388" t="s">
        <v>2240</v>
      </c>
      <c r="P388" t="s">
        <v>5</v>
      </c>
      <c r="Q388" t="s">
        <v>5</v>
      </c>
      <c r="R388" t="s">
        <v>5</v>
      </c>
    </row>
    <row r="389" spans="1:18">
      <c r="A389" t="s">
        <v>5</v>
      </c>
      <c r="B389" t="s">
        <v>5</v>
      </c>
      <c r="C389" t="s">
        <v>3094</v>
      </c>
      <c r="D389" t="s">
        <v>5</v>
      </c>
      <c r="E389" t="s">
        <v>3095</v>
      </c>
      <c r="F389" t="s">
        <v>3731</v>
      </c>
      <c r="G389" t="s">
        <v>3732</v>
      </c>
      <c r="H389" t="s">
        <v>3733</v>
      </c>
      <c r="I389" t="s">
        <v>5</v>
      </c>
      <c r="J389" t="s">
        <v>5</v>
      </c>
      <c r="K389" t="s">
        <v>3677</v>
      </c>
      <c r="L389" t="s">
        <v>5</v>
      </c>
      <c r="M389" t="s">
        <v>5</v>
      </c>
      <c r="N389" t="s">
        <v>5</v>
      </c>
      <c r="O389" t="s">
        <v>2240</v>
      </c>
      <c r="P389" t="s">
        <v>5</v>
      </c>
      <c r="Q389" t="s">
        <v>5</v>
      </c>
      <c r="R389" t="s">
        <v>5</v>
      </c>
    </row>
    <row r="390" spans="1:18" hidden="1">
      <c r="A390" t="s">
        <v>5</v>
      </c>
      <c r="B390" t="s">
        <v>5</v>
      </c>
      <c r="C390" t="s">
        <v>2234</v>
      </c>
      <c r="D390" t="s">
        <v>5</v>
      </c>
      <c r="E390" t="s">
        <v>2235</v>
      </c>
      <c r="F390" t="s">
        <v>3734</v>
      </c>
      <c r="G390" t="s">
        <v>3735</v>
      </c>
      <c r="H390" t="s">
        <v>3736</v>
      </c>
      <c r="I390" t="s">
        <v>5</v>
      </c>
      <c r="J390" t="s">
        <v>5</v>
      </c>
      <c r="K390" t="s">
        <v>2271</v>
      </c>
      <c r="L390" t="s">
        <v>5</v>
      </c>
      <c r="M390" t="s">
        <v>5</v>
      </c>
      <c r="N390" t="s">
        <v>5</v>
      </c>
      <c r="O390" t="s">
        <v>2240</v>
      </c>
      <c r="P390" t="s">
        <v>5</v>
      </c>
      <c r="Q390" t="s">
        <v>5</v>
      </c>
      <c r="R390" t="s">
        <v>5</v>
      </c>
    </row>
    <row r="391" spans="1:18" hidden="1">
      <c r="A391" t="s">
        <v>5</v>
      </c>
      <c r="B391" t="s">
        <v>5</v>
      </c>
      <c r="C391" t="s">
        <v>2234</v>
      </c>
      <c r="D391" t="s">
        <v>5</v>
      </c>
      <c r="E391" t="s">
        <v>2235</v>
      </c>
      <c r="F391" t="s">
        <v>3737</v>
      </c>
      <c r="G391" t="s">
        <v>3738</v>
      </c>
      <c r="H391" t="s">
        <v>3739</v>
      </c>
      <c r="I391" t="s">
        <v>5</v>
      </c>
      <c r="J391" t="s">
        <v>5</v>
      </c>
      <c r="K391" t="s">
        <v>3740</v>
      </c>
      <c r="L391" t="s">
        <v>5</v>
      </c>
      <c r="M391" t="s">
        <v>5</v>
      </c>
      <c r="N391" t="s">
        <v>5</v>
      </c>
      <c r="O391" t="s">
        <v>2240</v>
      </c>
      <c r="P391" t="s">
        <v>5</v>
      </c>
      <c r="Q391" t="s">
        <v>5</v>
      </c>
      <c r="R391" t="s">
        <v>5</v>
      </c>
    </row>
    <row r="392" spans="1:18" hidden="1">
      <c r="A392" t="s">
        <v>5</v>
      </c>
      <c r="B392" t="s">
        <v>5</v>
      </c>
      <c r="C392" t="s">
        <v>2234</v>
      </c>
      <c r="D392" t="s">
        <v>5</v>
      </c>
      <c r="E392" t="s">
        <v>2235</v>
      </c>
      <c r="F392" t="s">
        <v>3741</v>
      </c>
      <c r="G392" t="s">
        <v>3742</v>
      </c>
      <c r="H392" t="s">
        <v>3743</v>
      </c>
      <c r="I392" t="s">
        <v>5</v>
      </c>
      <c r="J392" t="s">
        <v>5</v>
      </c>
      <c r="K392" t="s">
        <v>2308</v>
      </c>
      <c r="L392" t="s">
        <v>5</v>
      </c>
      <c r="M392" t="s">
        <v>5</v>
      </c>
      <c r="N392" t="s">
        <v>5</v>
      </c>
      <c r="O392" t="s">
        <v>2240</v>
      </c>
      <c r="P392" t="s">
        <v>5</v>
      </c>
      <c r="Q392" t="s">
        <v>5</v>
      </c>
      <c r="R392" t="s">
        <v>5</v>
      </c>
    </row>
    <row r="393" spans="1:18" hidden="1">
      <c r="A393" t="s">
        <v>5</v>
      </c>
      <c r="B393" t="s">
        <v>5</v>
      </c>
      <c r="C393" t="s">
        <v>2234</v>
      </c>
      <c r="D393" t="s">
        <v>5</v>
      </c>
      <c r="E393" t="s">
        <v>2235</v>
      </c>
      <c r="F393" t="s">
        <v>3744</v>
      </c>
      <c r="G393" t="s">
        <v>2939</v>
      </c>
      <c r="H393" t="s">
        <v>2940</v>
      </c>
      <c r="I393" t="s">
        <v>5</v>
      </c>
      <c r="J393" t="s">
        <v>5</v>
      </c>
      <c r="K393" t="s">
        <v>2941</v>
      </c>
      <c r="L393" t="s">
        <v>5</v>
      </c>
      <c r="M393" t="s">
        <v>5</v>
      </c>
      <c r="N393" t="s">
        <v>5</v>
      </c>
      <c r="O393" t="s">
        <v>2240</v>
      </c>
      <c r="P393" t="s">
        <v>5</v>
      </c>
      <c r="Q393" t="s">
        <v>5</v>
      </c>
      <c r="R393" t="s">
        <v>5</v>
      </c>
    </row>
    <row r="394" spans="1:18" hidden="1">
      <c r="A394" t="s">
        <v>5</v>
      </c>
      <c r="B394" t="s">
        <v>5</v>
      </c>
      <c r="C394" t="s">
        <v>2234</v>
      </c>
      <c r="D394" t="s">
        <v>5</v>
      </c>
      <c r="E394" t="s">
        <v>2235</v>
      </c>
      <c r="F394" t="s">
        <v>3745</v>
      </c>
      <c r="G394" t="s">
        <v>3746</v>
      </c>
      <c r="H394" t="s">
        <v>3747</v>
      </c>
      <c r="I394" t="s">
        <v>5</v>
      </c>
      <c r="J394" t="s">
        <v>5</v>
      </c>
      <c r="K394" t="s">
        <v>3141</v>
      </c>
      <c r="L394" t="s">
        <v>5</v>
      </c>
      <c r="M394" t="s">
        <v>5</v>
      </c>
      <c r="N394" t="s">
        <v>5</v>
      </c>
      <c r="O394" t="s">
        <v>2240</v>
      </c>
      <c r="P394" t="s">
        <v>5</v>
      </c>
      <c r="Q394" t="s">
        <v>5</v>
      </c>
      <c r="R394" t="s">
        <v>5</v>
      </c>
    </row>
    <row r="395" spans="1:18" hidden="1">
      <c r="A395" t="s">
        <v>5</v>
      </c>
      <c r="B395" t="s">
        <v>5</v>
      </c>
      <c r="C395" t="s">
        <v>2234</v>
      </c>
      <c r="D395" t="s">
        <v>5</v>
      </c>
      <c r="E395" t="s">
        <v>2235</v>
      </c>
      <c r="F395" t="s">
        <v>3748</v>
      </c>
      <c r="G395" t="s">
        <v>3749</v>
      </c>
      <c r="H395" t="s">
        <v>3750</v>
      </c>
      <c r="I395" t="s">
        <v>5</v>
      </c>
      <c r="J395" t="s">
        <v>5</v>
      </c>
      <c r="K395" t="s">
        <v>3751</v>
      </c>
      <c r="L395" t="s">
        <v>5</v>
      </c>
      <c r="M395" t="s">
        <v>5</v>
      </c>
      <c r="N395" t="s">
        <v>5</v>
      </c>
      <c r="O395" t="s">
        <v>2240</v>
      </c>
      <c r="P395" t="s">
        <v>5</v>
      </c>
      <c r="Q395" t="s">
        <v>5</v>
      </c>
      <c r="R395" t="s">
        <v>5</v>
      </c>
    </row>
    <row r="396" spans="1:18" hidden="1">
      <c r="A396" t="s">
        <v>5</v>
      </c>
      <c r="B396" t="s">
        <v>5</v>
      </c>
      <c r="C396" t="s">
        <v>2234</v>
      </c>
      <c r="D396" t="s">
        <v>5</v>
      </c>
      <c r="E396" t="s">
        <v>2235</v>
      </c>
      <c r="F396" t="s">
        <v>3752</v>
      </c>
      <c r="G396" t="s">
        <v>3753</v>
      </c>
      <c r="H396" t="s">
        <v>3754</v>
      </c>
      <c r="I396" t="s">
        <v>5</v>
      </c>
      <c r="J396" t="s">
        <v>5</v>
      </c>
      <c r="K396" t="s">
        <v>3755</v>
      </c>
      <c r="L396" t="s">
        <v>5</v>
      </c>
      <c r="M396" t="s">
        <v>5</v>
      </c>
      <c r="N396" t="s">
        <v>5</v>
      </c>
      <c r="O396" t="s">
        <v>2240</v>
      </c>
      <c r="P396" t="s">
        <v>5</v>
      </c>
      <c r="Q396" t="s">
        <v>5</v>
      </c>
      <c r="R396" t="s">
        <v>5</v>
      </c>
    </row>
    <row r="397" spans="1:18" hidden="1">
      <c r="A397" t="s">
        <v>5</v>
      </c>
      <c r="B397" t="s">
        <v>5</v>
      </c>
      <c r="C397" t="s">
        <v>2234</v>
      </c>
      <c r="D397" t="s">
        <v>5</v>
      </c>
      <c r="E397" t="s">
        <v>2235</v>
      </c>
      <c r="F397" t="s">
        <v>3756</v>
      </c>
      <c r="G397" t="s">
        <v>3757</v>
      </c>
      <c r="H397" t="s">
        <v>3758</v>
      </c>
      <c r="I397" t="s">
        <v>5</v>
      </c>
      <c r="J397" t="s">
        <v>5</v>
      </c>
      <c r="K397" t="s">
        <v>3759</v>
      </c>
      <c r="L397" t="s">
        <v>5</v>
      </c>
      <c r="M397" t="s">
        <v>5</v>
      </c>
      <c r="N397" t="s">
        <v>5</v>
      </c>
      <c r="O397" t="s">
        <v>2240</v>
      </c>
      <c r="P397" t="s">
        <v>5</v>
      </c>
      <c r="Q397" t="s">
        <v>5</v>
      </c>
      <c r="R397" t="s">
        <v>5</v>
      </c>
    </row>
    <row r="398" spans="1:18" hidden="1">
      <c r="A398" t="s">
        <v>5</v>
      </c>
      <c r="B398" t="s">
        <v>5</v>
      </c>
      <c r="C398" t="s">
        <v>2234</v>
      </c>
      <c r="D398" t="s">
        <v>5</v>
      </c>
      <c r="E398" t="s">
        <v>2235</v>
      </c>
      <c r="F398" t="s">
        <v>3760</v>
      </c>
      <c r="G398" t="s">
        <v>3761</v>
      </c>
      <c r="H398" t="s">
        <v>3762</v>
      </c>
      <c r="I398" t="s">
        <v>5</v>
      </c>
      <c r="J398" t="s">
        <v>5</v>
      </c>
      <c r="K398" t="s">
        <v>3763</v>
      </c>
      <c r="L398" t="s">
        <v>5</v>
      </c>
      <c r="M398" t="s">
        <v>5</v>
      </c>
      <c r="N398" t="s">
        <v>5</v>
      </c>
      <c r="O398" t="s">
        <v>2240</v>
      </c>
      <c r="P398" t="s">
        <v>5</v>
      </c>
      <c r="Q398" t="s">
        <v>5</v>
      </c>
      <c r="R398" t="s">
        <v>5</v>
      </c>
    </row>
    <row r="399" spans="1:18" hidden="1">
      <c r="A399" t="s">
        <v>5</v>
      </c>
      <c r="B399" t="s">
        <v>5</v>
      </c>
      <c r="C399" t="s">
        <v>2234</v>
      </c>
      <c r="D399" t="s">
        <v>5</v>
      </c>
      <c r="E399" t="s">
        <v>2235</v>
      </c>
      <c r="F399" t="s">
        <v>3764</v>
      </c>
      <c r="G399" t="s">
        <v>3765</v>
      </c>
      <c r="H399" t="s">
        <v>3766</v>
      </c>
      <c r="I399" t="s">
        <v>5</v>
      </c>
      <c r="J399" t="s">
        <v>5</v>
      </c>
      <c r="K399" t="s">
        <v>2308</v>
      </c>
      <c r="L399" t="s">
        <v>5</v>
      </c>
      <c r="M399" t="s">
        <v>5</v>
      </c>
      <c r="N399" t="s">
        <v>5</v>
      </c>
      <c r="O399" t="s">
        <v>2240</v>
      </c>
      <c r="P399" t="s">
        <v>5</v>
      </c>
      <c r="Q399" t="s">
        <v>5</v>
      </c>
      <c r="R399" t="s">
        <v>5</v>
      </c>
    </row>
    <row r="400" spans="1:18" hidden="1">
      <c r="A400" t="s">
        <v>5</v>
      </c>
      <c r="B400" t="s">
        <v>5</v>
      </c>
      <c r="C400" t="s">
        <v>2234</v>
      </c>
      <c r="D400" t="s">
        <v>5</v>
      </c>
      <c r="E400" t="s">
        <v>2235</v>
      </c>
      <c r="F400" t="s">
        <v>3767</v>
      </c>
      <c r="G400" t="s">
        <v>3768</v>
      </c>
      <c r="H400" t="s">
        <v>3769</v>
      </c>
      <c r="I400" t="s">
        <v>5</v>
      </c>
      <c r="J400" t="s">
        <v>5</v>
      </c>
      <c r="K400" t="s">
        <v>3770</v>
      </c>
      <c r="L400" t="s">
        <v>5</v>
      </c>
      <c r="M400" t="s">
        <v>5</v>
      </c>
      <c r="N400" t="s">
        <v>5</v>
      </c>
      <c r="O400" t="s">
        <v>2240</v>
      </c>
      <c r="P400" t="s">
        <v>5</v>
      </c>
      <c r="Q400" t="s">
        <v>5</v>
      </c>
      <c r="R400" t="s">
        <v>5</v>
      </c>
    </row>
    <row r="401" spans="1:18" hidden="1">
      <c r="A401" t="s">
        <v>5</v>
      </c>
      <c r="B401" t="s">
        <v>5</v>
      </c>
      <c r="C401" t="s">
        <v>2234</v>
      </c>
      <c r="D401" t="s">
        <v>5</v>
      </c>
      <c r="E401" t="s">
        <v>2235</v>
      </c>
      <c r="F401" t="s">
        <v>3771</v>
      </c>
      <c r="G401" t="s">
        <v>3772</v>
      </c>
      <c r="H401" t="s">
        <v>3773</v>
      </c>
      <c r="I401" t="s">
        <v>5</v>
      </c>
      <c r="J401" t="s">
        <v>5</v>
      </c>
      <c r="K401" t="s">
        <v>3774</v>
      </c>
      <c r="L401" t="s">
        <v>5</v>
      </c>
      <c r="M401" t="s">
        <v>5</v>
      </c>
      <c r="N401" t="s">
        <v>5</v>
      </c>
      <c r="O401" t="s">
        <v>2240</v>
      </c>
      <c r="P401" t="s">
        <v>5</v>
      </c>
      <c r="Q401" t="s">
        <v>5</v>
      </c>
      <c r="R401" t="s">
        <v>5</v>
      </c>
    </row>
    <row r="402" spans="1:18">
      <c r="A402" t="s">
        <v>5</v>
      </c>
      <c r="B402" t="s">
        <v>5</v>
      </c>
      <c r="C402" t="s">
        <v>3094</v>
      </c>
      <c r="D402" t="s">
        <v>5</v>
      </c>
      <c r="E402" t="s">
        <v>3095</v>
      </c>
      <c r="F402" t="s">
        <v>3775</v>
      </c>
      <c r="G402" t="s">
        <v>3776</v>
      </c>
      <c r="H402" t="s">
        <v>3777</v>
      </c>
      <c r="I402" t="s">
        <v>5</v>
      </c>
      <c r="J402" t="s">
        <v>5</v>
      </c>
      <c r="K402" t="s">
        <v>3774</v>
      </c>
      <c r="L402" t="s">
        <v>5</v>
      </c>
      <c r="M402" t="s">
        <v>5</v>
      </c>
      <c r="N402" t="s">
        <v>5</v>
      </c>
      <c r="O402" t="s">
        <v>2240</v>
      </c>
      <c r="P402" t="s">
        <v>5</v>
      </c>
      <c r="Q402" t="s">
        <v>5</v>
      </c>
      <c r="R402" t="s">
        <v>5</v>
      </c>
    </row>
    <row r="403" spans="1:18" hidden="1">
      <c r="A403" t="s">
        <v>5</v>
      </c>
      <c r="B403" t="s">
        <v>5</v>
      </c>
      <c r="C403" t="s">
        <v>2234</v>
      </c>
      <c r="D403" t="s">
        <v>5</v>
      </c>
      <c r="E403" t="s">
        <v>2235</v>
      </c>
      <c r="F403" t="s">
        <v>3778</v>
      </c>
      <c r="G403" t="s">
        <v>3779</v>
      </c>
      <c r="H403" t="s">
        <v>3780</v>
      </c>
      <c r="I403" t="s">
        <v>5</v>
      </c>
      <c r="J403" t="s">
        <v>5</v>
      </c>
      <c r="K403" t="s">
        <v>3781</v>
      </c>
      <c r="L403" t="s">
        <v>5</v>
      </c>
      <c r="M403" t="s">
        <v>5</v>
      </c>
      <c r="N403" t="s">
        <v>5</v>
      </c>
      <c r="O403" t="s">
        <v>2240</v>
      </c>
      <c r="P403" t="s">
        <v>5</v>
      </c>
      <c r="Q403" t="s">
        <v>5</v>
      </c>
      <c r="R403" t="s">
        <v>5</v>
      </c>
    </row>
    <row r="404" spans="1:18">
      <c r="A404" t="s">
        <v>5</v>
      </c>
      <c r="B404" t="s">
        <v>5</v>
      </c>
      <c r="C404" t="s">
        <v>3782</v>
      </c>
      <c r="D404" t="s">
        <v>5</v>
      </c>
      <c r="E404" t="s">
        <v>3783</v>
      </c>
      <c r="F404" t="s">
        <v>3784</v>
      </c>
      <c r="G404" t="s">
        <v>3785</v>
      </c>
      <c r="H404" t="s">
        <v>3786</v>
      </c>
      <c r="I404" t="s">
        <v>5</v>
      </c>
      <c r="J404" t="s">
        <v>5</v>
      </c>
      <c r="K404" t="s">
        <v>3787</v>
      </c>
      <c r="L404" t="s">
        <v>5</v>
      </c>
      <c r="M404" t="s">
        <v>5</v>
      </c>
      <c r="N404" t="s">
        <v>5</v>
      </c>
      <c r="O404" t="s">
        <v>2240</v>
      </c>
      <c r="P404" t="s">
        <v>5</v>
      </c>
      <c r="Q404" t="s">
        <v>5</v>
      </c>
      <c r="R404" t="s">
        <v>5</v>
      </c>
    </row>
    <row r="405" spans="1:18" hidden="1">
      <c r="A405" t="s">
        <v>5</v>
      </c>
      <c r="B405" t="s">
        <v>5</v>
      </c>
      <c r="C405" t="s">
        <v>2234</v>
      </c>
      <c r="D405" t="s">
        <v>5</v>
      </c>
      <c r="E405" t="s">
        <v>2235</v>
      </c>
      <c r="F405" t="s">
        <v>3788</v>
      </c>
      <c r="G405" t="s">
        <v>3789</v>
      </c>
      <c r="H405" t="s">
        <v>3790</v>
      </c>
      <c r="I405" t="s">
        <v>5</v>
      </c>
      <c r="J405" t="s">
        <v>5</v>
      </c>
      <c r="K405" t="s">
        <v>3270</v>
      </c>
      <c r="L405" t="s">
        <v>5</v>
      </c>
      <c r="M405" t="s">
        <v>5</v>
      </c>
      <c r="N405" t="s">
        <v>5</v>
      </c>
      <c r="O405" t="s">
        <v>2240</v>
      </c>
      <c r="P405" t="s">
        <v>5</v>
      </c>
      <c r="Q405" t="s">
        <v>5</v>
      </c>
      <c r="R405" t="s">
        <v>5</v>
      </c>
    </row>
    <row r="406" spans="1:18" hidden="1">
      <c r="A406" t="s">
        <v>5</v>
      </c>
      <c r="B406" t="s">
        <v>5</v>
      </c>
      <c r="C406" t="s">
        <v>2234</v>
      </c>
      <c r="D406" t="s">
        <v>5</v>
      </c>
      <c r="E406" t="s">
        <v>2235</v>
      </c>
      <c r="F406" t="s">
        <v>3791</v>
      </c>
      <c r="G406" t="s">
        <v>3792</v>
      </c>
      <c r="H406" t="s">
        <v>3793</v>
      </c>
      <c r="I406" t="s">
        <v>5</v>
      </c>
      <c r="J406" t="s">
        <v>5</v>
      </c>
      <c r="K406" t="s">
        <v>3794</v>
      </c>
      <c r="L406" t="s">
        <v>5</v>
      </c>
      <c r="M406" t="s">
        <v>5</v>
      </c>
      <c r="N406" t="s">
        <v>5</v>
      </c>
      <c r="O406" t="s">
        <v>2240</v>
      </c>
      <c r="P406" t="s">
        <v>5</v>
      </c>
      <c r="Q406" t="s">
        <v>5</v>
      </c>
      <c r="R406" t="s">
        <v>5</v>
      </c>
    </row>
    <row r="407" spans="1:18">
      <c r="A407" t="s">
        <v>5</v>
      </c>
      <c r="B407" t="s">
        <v>5</v>
      </c>
      <c r="C407" t="s">
        <v>3094</v>
      </c>
      <c r="D407" t="s">
        <v>5</v>
      </c>
      <c r="E407" t="s">
        <v>3095</v>
      </c>
      <c r="F407" t="s">
        <v>3795</v>
      </c>
      <c r="G407" t="s">
        <v>3796</v>
      </c>
      <c r="H407" t="s">
        <v>3797</v>
      </c>
      <c r="I407" t="s">
        <v>5</v>
      </c>
      <c r="J407" t="s">
        <v>5</v>
      </c>
      <c r="K407" t="s">
        <v>3794</v>
      </c>
      <c r="L407" t="s">
        <v>5</v>
      </c>
      <c r="M407" t="s">
        <v>5</v>
      </c>
      <c r="N407" t="s">
        <v>5</v>
      </c>
      <c r="O407" t="s">
        <v>2240</v>
      </c>
      <c r="P407" t="s">
        <v>5</v>
      </c>
      <c r="Q407" t="s">
        <v>5</v>
      </c>
      <c r="R407" t="s">
        <v>5</v>
      </c>
    </row>
    <row r="408" spans="1:18" hidden="1">
      <c r="A408" t="s">
        <v>5</v>
      </c>
      <c r="B408" t="s">
        <v>5</v>
      </c>
      <c r="C408" t="s">
        <v>2234</v>
      </c>
      <c r="D408" t="s">
        <v>5</v>
      </c>
      <c r="E408" t="s">
        <v>2235</v>
      </c>
      <c r="F408" t="s">
        <v>3798</v>
      </c>
      <c r="G408" t="s">
        <v>3799</v>
      </c>
      <c r="H408" t="s">
        <v>3800</v>
      </c>
      <c r="I408" t="s">
        <v>5</v>
      </c>
      <c r="J408" t="s">
        <v>5</v>
      </c>
      <c r="K408" t="s">
        <v>3801</v>
      </c>
      <c r="L408" t="s">
        <v>5</v>
      </c>
      <c r="M408" t="s">
        <v>5</v>
      </c>
      <c r="N408" t="s">
        <v>5</v>
      </c>
      <c r="O408" t="s">
        <v>2240</v>
      </c>
      <c r="P408" t="s">
        <v>5</v>
      </c>
      <c r="Q408" t="s">
        <v>5</v>
      </c>
      <c r="R408" t="s">
        <v>5</v>
      </c>
    </row>
    <row r="409" spans="1:18" hidden="1">
      <c r="A409" t="s">
        <v>5</v>
      </c>
      <c r="B409" t="s">
        <v>5</v>
      </c>
      <c r="C409" t="s">
        <v>2234</v>
      </c>
      <c r="D409" t="s">
        <v>5</v>
      </c>
      <c r="E409" t="s">
        <v>2235</v>
      </c>
      <c r="F409" t="s">
        <v>3802</v>
      </c>
      <c r="G409" t="s">
        <v>3803</v>
      </c>
      <c r="H409" t="s">
        <v>3804</v>
      </c>
      <c r="I409" t="s">
        <v>5</v>
      </c>
      <c r="J409" t="s">
        <v>5</v>
      </c>
      <c r="K409" t="s">
        <v>3153</v>
      </c>
      <c r="L409" t="s">
        <v>5</v>
      </c>
      <c r="M409" t="s">
        <v>5</v>
      </c>
      <c r="N409" t="s">
        <v>5</v>
      </c>
      <c r="O409" t="s">
        <v>2240</v>
      </c>
      <c r="P409" t="s">
        <v>5</v>
      </c>
      <c r="Q409" t="s">
        <v>5</v>
      </c>
      <c r="R409" t="s">
        <v>5</v>
      </c>
    </row>
    <row r="410" spans="1:18" hidden="1">
      <c r="A410" t="s">
        <v>5</v>
      </c>
      <c r="B410" t="s">
        <v>5</v>
      </c>
      <c r="C410" t="s">
        <v>2234</v>
      </c>
      <c r="D410" t="s">
        <v>5</v>
      </c>
      <c r="E410" t="s">
        <v>2235</v>
      </c>
      <c r="F410" t="s">
        <v>3805</v>
      </c>
      <c r="G410" t="s">
        <v>3806</v>
      </c>
      <c r="H410" t="s">
        <v>3807</v>
      </c>
      <c r="I410" t="s">
        <v>5</v>
      </c>
      <c r="J410" t="s">
        <v>5</v>
      </c>
      <c r="K410" t="s">
        <v>3808</v>
      </c>
      <c r="L410" t="s">
        <v>5</v>
      </c>
      <c r="M410" t="s">
        <v>5</v>
      </c>
      <c r="N410" t="s">
        <v>5</v>
      </c>
      <c r="O410" t="s">
        <v>2240</v>
      </c>
      <c r="P410" t="s">
        <v>5</v>
      </c>
      <c r="Q410" t="s">
        <v>5</v>
      </c>
      <c r="R410" t="s">
        <v>5</v>
      </c>
    </row>
    <row r="411" spans="1:18" hidden="1">
      <c r="A411" t="s">
        <v>5</v>
      </c>
      <c r="B411" t="s">
        <v>5</v>
      </c>
      <c r="C411" t="s">
        <v>2234</v>
      </c>
      <c r="D411" t="s">
        <v>5</v>
      </c>
      <c r="E411" t="s">
        <v>2235</v>
      </c>
      <c r="F411" t="s">
        <v>3809</v>
      </c>
      <c r="G411" t="s">
        <v>3810</v>
      </c>
      <c r="H411" t="s">
        <v>3811</v>
      </c>
      <c r="I411" t="s">
        <v>5</v>
      </c>
      <c r="J411" t="s">
        <v>5</v>
      </c>
      <c r="K411" t="s">
        <v>3812</v>
      </c>
      <c r="L411" t="s">
        <v>5</v>
      </c>
      <c r="M411" t="s">
        <v>5</v>
      </c>
      <c r="N411" t="s">
        <v>5</v>
      </c>
      <c r="O411" t="s">
        <v>2240</v>
      </c>
      <c r="P411" t="s">
        <v>5</v>
      </c>
      <c r="Q411" t="s">
        <v>5</v>
      </c>
      <c r="R411" t="s">
        <v>5</v>
      </c>
    </row>
    <row r="412" spans="1:18" hidden="1">
      <c r="A412" t="s">
        <v>5</v>
      </c>
      <c r="B412" t="s">
        <v>5</v>
      </c>
      <c r="C412" t="s">
        <v>2234</v>
      </c>
      <c r="D412" t="s">
        <v>5</v>
      </c>
      <c r="E412" t="s">
        <v>2235</v>
      </c>
      <c r="F412" t="s">
        <v>3813</v>
      </c>
      <c r="G412" t="s">
        <v>3814</v>
      </c>
      <c r="H412" t="s">
        <v>3815</v>
      </c>
      <c r="I412" t="s">
        <v>5</v>
      </c>
      <c r="J412" t="s">
        <v>5</v>
      </c>
      <c r="K412" t="s">
        <v>3816</v>
      </c>
      <c r="L412" t="s">
        <v>5</v>
      </c>
      <c r="M412" t="s">
        <v>5</v>
      </c>
      <c r="N412" t="s">
        <v>5</v>
      </c>
      <c r="O412" t="s">
        <v>2240</v>
      </c>
      <c r="P412" t="s">
        <v>5</v>
      </c>
      <c r="Q412" t="s">
        <v>5</v>
      </c>
      <c r="R412" t="s">
        <v>5</v>
      </c>
    </row>
    <row r="413" spans="1:18" hidden="1">
      <c r="A413" t="s">
        <v>5</v>
      </c>
      <c r="B413" t="s">
        <v>5</v>
      </c>
      <c r="C413" t="s">
        <v>2234</v>
      </c>
      <c r="D413" t="s">
        <v>5</v>
      </c>
      <c r="E413" t="s">
        <v>2235</v>
      </c>
      <c r="F413" t="s">
        <v>3817</v>
      </c>
      <c r="G413" t="s">
        <v>3818</v>
      </c>
      <c r="H413" t="s">
        <v>3819</v>
      </c>
      <c r="I413" t="s">
        <v>5</v>
      </c>
      <c r="J413" t="s">
        <v>5</v>
      </c>
      <c r="K413" t="s">
        <v>3820</v>
      </c>
      <c r="L413" t="s">
        <v>5</v>
      </c>
      <c r="M413" t="s">
        <v>5</v>
      </c>
      <c r="N413" t="s">
        <v>5</v>
      </c>
      <c r="O413" t="s">
        <v>2240</v>
      </c>
      <c r="P413" t="s">
        <v>5</v>
      </c>
      <c r="Q413" t="s">
        <v>5</v>
      </c>
      <c r="R413" t="s">
        <v>5</v>
      </c>
    </row>
    <row r="414" spans="1:18" hidden="1">
      <c r="A414" t="s">
        <v>5</v>
      </c>
      <c r="B414" t="s">
        <v>5</v>
      </c>
      <c r="C414" t="s">
        <v>2234</v>
      </c>
      <c r="D414" t="s">
        <v>5</v>
      </c>
      <c r="E414" t="s">
        <v>2235</v>
      </c>
      <c r="F414" t="s">
        <v>3821</v>
      </c>
      <c r="G414" t="s">
        <v>3822</v>
      </c>
      <c r="H414" t="s">
        <v>3823</v>
      </c>
      <c r="I414" t="s">
        <v>5</v>
      </c>
      <c r="J414" t="s">
        <v>5</v>
      </c>
      <c r="K414" t="s">
        <v>3824</v>
      </c>
      <c r="L414" t="s">
        <v>5</v>
      </c>
      <c r="M414" t="s">
        <v>5</v>
      </c>
      <c r="N414" t="s">
        <v>5</v>
      </c>
      <c r="O414" t="s">
        <v>2240</v>
      </c>
      <c r="P414" t="s">
        <v>5</v>
      </c>
      <c r="Q414" t="s">
        <v>5</v>
      </c>
      <c r="R414" t="s">
        <v>5</v>
      </c>
    </row>
    <row r="415" spans="1:18" hidden="1">
      <c r="A415" t="s">
        <v>5</v>
      </c>
      <c r="B415" t="s">
        <v>5</v>
      </c>
      <c r="C415" t="s">
        <v>2234</v>
      </c>
      <c r="D415" t="s">
        <v>5</v>
      </c>
      <c r="E415" t="s">
        <v>2235</v>
      </c>
      <c r="F415" t="s">
        <v>3825</v>
      </c>
      <c r="G415" t="s">
        <v>3826</v>
      </c>
      <c r="H415" t="s">
        <v>3827</v>
      </c>
      <c r="I415" t="s">
        <v>5</v>
      </c>
      <c r="J415" t="s">
        <v>5</v>
      </c>
      <c r="K415" t="s">
        <v>3828</v>
      </c>
      <c r="L415" t="s">
        <v>5</v>
      </c>
      <c r="M415" t="s">
        <v>5</v>
      </c>
      <c r="N415" t="s">
        <v>5</v>
      </c>
      <c r="O415" t="s">
        <v>2240</v>
      </c>
      <c r="P415" t="s">
        <v>5</v>
      </c>
      <c r="Q415" t="s">
        <v>5</v>
      </c>
      <c r="R415" t="s">
        <v>5</v>
      </c>
    </row>
    <row r="416" spans="1:18" hidden="1">
      <c r="A416" t="s">
        <v>5</v>
      </c>
      <c r="B416" t="s">
        <v>5</v>
      </c>
      <c r="C416" t="s">
        <v>2234</v>
      </c>
      <c r="D416" t="s">
        <v>5</v>
      </c>
      <c r="E416" t="s">
        <v>2235</v>
      </c>
      <c r="F416" t="s">
        <v>3829</v>
      </c>
      <c r="G416" t="s">
        <v>3830</v>
      </c>
      <c r="H416" t="s">
        <v>3831</v>
      </c>
      <c r="I416" t="s">
        <v>5</v>
      </c>
      <c r="J416" t="s">
        <v>5</v>
      </c>
      <c r="K416" t="s">
        <v>3832</v>
      </c>
      <c r="L416" t="s">
        <v>5</v>
      </c>
      <c r="M416" t="s">
        <v>5</v>
      </c>
      <c r="N416" t="s">
        <v>5</v>
      </c>
      <c r="O416" t="s">
        <v>2240</v>
      </c>
      <c r="P416" t="s">
        <v>5</v>
      </c>
      <c r="Q416" t="s">
        <v>5</v>
      </c>
      <c r="R416" t="s">
        <v>5</v>
      </c>
    </row>
    <row r="417" spans="1:18" hidden="1">
      <c r="A417" t="s">
        <v>5</v>
      </c>
      <c r="B417" t="s">
        <v>5</v>
      </c>
      <c r="C417" t="s">
        <v>2234</v>
      </c>
      <c r="D417" t="s">
        <v>5</v>
      </c>
      <c r="E417" t="s">
        <v>2235</v>
      </c>
      <c r="F417" t="s">
        <v>3833</v>
      </c>
      <c r="G417" t="s">
        <v>3834</v>
      </c>
      <c r="H417" t="s">
        <v>3835</v>
      </c>
      <c r="I417" t="s">
        <v>5</v>
      </c>
      <c r="J417" t="s">
        <v>5</v>
      </c>
      <c r="K417" t="s">
        <v>3836</v>
      </c>
      <c r="L417" t="s">
        <v>5</v>
      </c>
      <c r="M417" t="s">
        <v>5</v>
      </c>
      <c r="N417" t="s">
        <v>5</v>
      </c>
      <c r="O417" t="s">
        <v>2240</v>
      </c>
      <c r="P417" t="s">
        <v>5</v>
      </c>
      <c r="Q417" t="s">
        <v>5</v>
      </c>
      <c r="R417" t="s">
        <v>5</v>
      </c>
    </row>
    <row r="418" spans="1:18" hidden="1">
      <c r="A418" t="s">
        <v>5</v>
      </c>
      <c r="B418" t="s">
        <v>5</v>
      </c>
      <c r="C418" t="s">
        <v>2234</v>
      </c>
      <c r="D418" t="s">
        <v>5</v>
      </c>
      <c r="E418" t="s">
        <v>2235</v>
      </c>
      <c r="F418" t="s">
        <v>3837</v>
      </c>
      <c r="G418" t="s">
        <v>3838</v>
      </c>
      <c r="H418" t="s">
        <v>3839</v>
      </c>
      <c r="I418" t="s">
        <v>5</v>
      </c>
      <c r="J418" t="s">
        <v>5</v>
      </c>
      <c r="K418" t="s">
        <v>2701</v>
      </c>
      <c r="L418" t="s">
        <v>5</v>
      </c>
      <c r="M418" t="s">
        <v>5</v>
      </c>
      <c r="N418" t="s">
        <v>5</v>
      </c>
      <c r="O418" t="s">
        <v>2240</v>
      </c>
      <c r="P418" t="s">
        <v>5</v>
      </c>
      <c r="Q418" t="s">
        <v>5</v>
      </c>
      <c r="R418" t="s">
        <v>5</v>
      </c>
    </row>
    <row r="419" spans="1:18" hidden="1">
      <c r="A419" t="s">
        <v>5</v>
      </c>
      <c r="B419" t="s">
        <v>5</v>
      </c>
      <c r="C419" t="s">
        <v>2234</v>
      </c>
      <c r="D419" t="s">
        <v>5</v>
      </c>
      <c r="E419" t="s">
        <v>2235</v>
      </c>
      <c r="F419" t="s">
        <v>3840</v>
      </c>
      <c r="G419" t="s">
        <v>3841</v>
      </c>
      <c r="H419" t="s">
        <v>3842</v>
      </c>
      <c r="I419" t="s">
        <v>5</v>
      </c>
      <c r="J419" t="s">
        <v>5</v>
      </c>
      <c r="K419" t="s">
        <v>3066</v>
      </c>
      <c r="L419" t="s">
        <v>5</v>
      </c>
      <c r="M419" t="s">
        <v>5</v>
      </c>
      <c r="N419" t="s">
        <v>5</v>
      </c>
      <c r="O419" t="s">
        <v>2240</v>
      </c>
      <c r="P419" t="s">
        <v>5</v>
      </c>
      <c r="Q419" t="s">
        <v>5</v>
      </c>
      <c r="R419" t="s">
        <v>5</v>
      </c>
    </row>
    <row r="420" spans="1:18" hidden="1">
      <c r="A420" t="s">
        <v>5</v>
      </c>
      <c r="B420" t="s">
        <v>5</v>
      </c>
      <c r="C420" t="s">
        <v>2234</v>
      </c>
      <c r="D420" t="s">
        <v>5</v>
      </c>
      <c r="E420" t="s">
        <v>2235</v>
      </c>
      <c r="F420" t="s">
        <v>3843</v>
      </c>
      <c r="G420" t="s">
        <v>3844</v>
      </c>
      <c r="H420" t="s">
        <v>3845</v>
      </c>
      <c r="I420" t="s">
        <v>5</v>
      </c>
      <c r="J420" t="s">
        <v>5</v>
      </c>
      <c r="K420" t="s">
        <v>3846</v>
      </c>
      <c r="L420" t="s">
        <v>5</v>
      </c>
      <c r="M420" t="s">
        <v>5</v>
      </c>
      <c r="N420" t="s">
        <v>5</v>
      </c>
      <c r="O420" t="s">
        <v>2240</v>
      </c>
      <c r="P420" t="s">
        <v>5</v>
      </c>
      <c r="Q420" t="s">
        <v>5</v>
      </c>
      <c r="R420" t="s">
        <v>5</v>
      </c>
    </row>
    <row r="421" spans="1:18">
      <c r="A421" t="s">
        <v>5</v>
      </c>
      <c r="B421" t="s">
        <v>5</v>
      </c>
      <c r="C421" t="s">
        <v>3847</v>
      </c>
      <c r="D421" t="s">
        <v>5</v>
      </c>
      <c r="E421" t="s">
        <v>3848</v>
      </c>
      <c r="F421" t="s">
        <v>3849</v>
      </c>
      <c r="G421" t="s">
        <v>3850</v>
      </c>
      <c r="H421" t="s">
        <v>3851</v>
      </c>
      <c r="I421" t="s">
        <v>5</v>
      </c>
      <c r="J421" t="s">
        <v>5</v>
      </c>
      <c r="K421" t="s">
        <v>3535</v>
      </c>
      <c r="L421" t="s">
        <v>5</v>
      </c>
      <c r="M421" t="s">
        <v>5</v>
      </c>
      <c r="N421" t="s">
        <v>5</v>
      </c>
      <c r="O421" t="s">
        <v>2240</v>
      </c>
      <c r="P421" t="s">
        <v>5</v>
      </c>
      <c r="Q421" t="s">
        <v>5</v>
      </c>
      <c r="R421" t="s">
        <v>5</v>
      </c>
    </row>
    <row r="422" spans="1:18">
      <c r="A422" t="s">
        <v>5</v>
      </c>
      <c r="B422" t="s">
        <v>5</v>
      </c>
      <c r="C422" t="s">
        <v>3852</v>
      </c>
      <c r="D422" t="s">
        <v>5</v>
      </c>
      <c r="E422" t="s">
        <v>3853</v>
      </c>
      <c r="F422" t="s">
        <v>3854</v>
      </c>
      <c r="G422" t="s">
        <v>3855</v>
      </c>
      <c r="H422" t="s">
        <v>3856</v>
      </c>
      <c r="I422" t="s">
        <v>5</v>
      </c>
      <c r="J422" t="s">
        <v>5</v>
      </c>
      <c r="K422" t="s">
        <v>3857</v>
      </c>
      <c r="L422" t="s">
        <v>5</v>
      </c>
      <c r="M422" t="s">
        <v>5</v>
      </c>
      <c r="N422" t="s">
        <v>5</v>
      </c>
      <c r="O422" t="s">
        <v>2240</v>
      </c>
      <c r="P422" t="s">
        <v>5</v>
      </c>
      <c r="Q422" t="s">
        <v>5</v>
      </c>
      <c r="R422" t="s">
        <v>5</v>
      </c>
    </row>
    <row r="423" spans="1:18">
      <c r="A423" t="s">
        <v>5</v>
      </c>
      <c r="B423" t="s">
        <v>5</v>
      </c>
      <c r="C423" t="s">
        <v>3858</v>
      </c>
      <c r="D423" t="s">
        <v>5</v>
      </c>
      <c r="E423" t="s">
        <v>3859</v>
      </c>
      <c r="F423" t="s">
        <v>3860</v>
      </c>
      <c r="G423" t="s">
        <v>3861</v>
      </c>
      <c r="H423" t="s">
        <v>3862</v>
      </c>
      <c r="I423" t="s">
        <v>5</v>
      </c>
      <c r="J423" t="s">
        <v>5</v>
      </c>
      <c r="K423" t="s">
        <v>3270</v>
      </c>
      <c r="L423" t="s">
        <v>5</v>
      </c>
      <c r="M423" t="s">
        <v>5</v>
      </c>
      <c r="N423" t="s">
        <v>5</v>
      </c>
      <c r="O423" t="s">
        <v>2240</v>
      </c>
      <c r="P423" t="s">
        <v>5</v>
      </c>
      <c r="Q423" t="s">
        <v>5</v>
      </c>
      <c r="R423" t="s">
        <v>5</v>
      </c>
    </row>
    <row r="424" spans="1:18">
      <c r="A424" t="s">
        <v>5</v>
      </c>
      <c r="B424" t="s">
        <v>5</v>
      </c>
      <c r="C424" t="s">
        <v>3863</v>
      </c>
      <c r="D424" t="s">
        <v>5</v>
      </c>
      <c r="E424" t="s">
        <v>3864</v>
      </c>
      <c r="F424" t="s">
        <v>3865</v>
      </c>
      <c r="G424" t="s">
        <v>3866</v>
      </c>
      <c r="H424" t="s">
        <v>3867</v>
      </c>
      <c r="I424" t="s">
        <v>5</v>
      </c>
      <c r="J424" t="s">
        <v>5</v>
      </c>
      <c r="K424" t="s">
        <v>3868</v>
      </c>
      <c r="L424" t="s">
        <v>5</v>
      </c>
      <c r="M424" t="s">
        <v>5</v>
      </c>
      <c r="N424" t="s">
        <v>5</v>
      </c>
      <c r="O424" t="s">
        <v>2240</v>
      </c>
      <c r="P424" t="s">
        <v>5</v>
      </c>
      <c r="Q424" t="s">
        <v>5</v>
      </c>
      <c r="R424" t="s">
        <v>5</v>
      </c>
    </row>
    <row r="425" spans="1:18">
      <c r="A425" t="s">
        <v>5</v>
      </c>
      <c r="B425" t="s">
        <v>5</v>
      </c>
      <c r="C425" t="s">
        <v>3869</v>
      </c>
      <c r="D425" t="s">
        <v>5</v>
      </c>
      <c r="E425" t="s">
        <v>3870</v>
      </c>
      <c r="F425" t="s">
        <v>3871</v>
      </c>
      <c r="G425" t="s">
        <v>3872</v>
      </c>
      <c r="H425" t="s">
        <v>3873</v>
      </c>
      <c r="I425" t="s">
        <v>5</v>
      </c>
      <c r="J425" t="s">
        <v>5</v>
      </c>
      <c r="K425" t="s">
        <v>3089</v>
      </c>
      <c r="L425" t="s">
        <v>5</v>
      </c>
      <c r="M425" t="s">
        <v>5</v>
      </c>
      <c r="N425" t="s">
        <v>5</v>
      </c>
      <c r="O425" t="s">
        <v>2240</v>
      </c>
      <c r="P425" t="s">
        <v>5</v>
      </c>
      <c r="Q425" t="s">
        <v>5</v>
      </c>
      <c r="R425" t="s">
        <v>5</v>
      </c>
    </row>
    <row r="426" spans="1:18">
      <c r="A426" t="s">
        <v>5</v>
      </c>
      <c r="B426" t="s">
        <v>5</v>
      </c>
      <c r="C426" t="s">
        <v>3874</v>
      </c>
      <c r="D426" t="s">
        <v>5</v>
      </c>
      <c r="E426" t="s">
        <v>3875</v>
      </c>
      <c r="F426" t="s">
        <v>3876</v>
      </c>
      <c r="G426" t="s">
        <v>3877</v>
      </c>
      <c r="H426" t="s">
        <v>3878</v>
      </c>
      <c r="I426" t="s">
        <v>5</v>
      </c>
      <c r="J426" t="s">
        <v>5</v>
      </c>
      <c r="K426" t="s">
        <v>3879</v>
      </c>
      <c r="L426" t="s">
        <v>5</v>
      </c>
      <c r="M426" t="s">
        <v>5</v>
      </c>
      <c r="N426" t="s">
        <v>5</v>
      </c>
      <c r="O426" t="s">
        <v>2240</v>
      </c>
      <c r="P426" t="s">
        <v>5</v>
      </c>
      <c r="Q426" t="s">
        <v>5</v>
      </c>
      <c r="R426" t="s">
        <v>5</v>
      </c>
    </row>
    <row r="427" spans="1:18">
      <c r="A427" t="s">
        <v>5</v>
      </c>
      <c r="B427" t="s">
        <v>5</v>
      </c>
      <c r="C427" t="s">
        <v>3880</v>
      </c>
      <c r="D427" t="s">
        <v>5</v>
      </c>
      <c r="E427" t="s">
        <v>3881</v>
      </c>
      <c r="F427" t="s">
        <v>3882</v>
      </c>
      <c r="G427" t="s">
        <v>3883</v>
      </c>
      <c r="H427" t="s">
        <v>3884</v>
      </c>
      <c r="I427" t="s">
        <v>5</v>
      </c>
      <c r="J427" t="s">
        <v>5</v>
      </c>
      <c r="K427" t="s">
        <v>3846</v>
      </c>
      <c r="L427" t="s">
        <v>5</v>
      </c>
      <c r="M427" t="s">
        <v>5</v>
      </c>
      <c r="N427" t="s">
        <v>5</v>
      </c>
      <c r="O427" t="s">
        <v>2240</v>
      </c>
      <c r="P427" t="s">
        <v>5</v>
      </c>
      <c r="Q427" t="s">
        <v>5</v>
      </c>
      <c r="R427" t="s">
        <v>5</v>
      </c>
    </row>
    <row r="428" spans="1:18">
      <c r="A428" t="s">
        <v>5</v>
      </c>
      <c r="B428" t="s">
        <v>5</v>
      </c>
      <c r="C428" t="s">
        <v>3885</v>
      </c>
      <c r="D428" t="s">
        <v>5</v>
      </c>
      <c r="E428" t="s">
        <v>3886</v>
      </c>
      <c r="F428" t="s">
        <v>3887</v>
      </c>
      <c r="G428" t="s">
        <v>3888</v>
      </c>
      <c r="H428" t="s">
        <v>3889</v>
      </c>
      <c r="I428" t="s">
        <v>5</v>
      </c>
      <c r="J428" t="s">
        <v>5</v>
      </c>
      <c r="K428" t="s">
        <v>3890</v>
      </c>
      <c r="L428" t="s">
        <v>5</v>
      </c>
      <c r="M428" t="s">
        <v>5</v>
      </c>
      <c r="N428" t="s">
        <v>5</v>
      </c>
      <c r="O428" t="s">
        <v>2240</v>
      </c>
      <c r="P428" t="s">
        <v>5</v>
      </c>
      <c r="Q428" t="s">
        <v>5</v>
      </c>
      <c r="R428" t="s">
        <v>5</v>
      </c>
    </row>
    <row r="429" spans="1:18">
      <c r="A429" t="s">
        <v>5</v>
      </c>
      <c r="B429" t="s">
        <v>5</v>
      </c>
      <c r="C429" t="s">
        <v>3891</v>
      </c>
      <c r="D429" t="s">
        <v>5</v>
      </c>
      <c r="E429" t="s">
        <v>3892</v>
      </c>
      <c r="F429" t="s">
        <v>3893</v>
      </c>
      <c r="G429" t="s">
        <v>3894</v>
      </c>
      <c r="H429" t="s">
        <v>3895</v>
      </c>
      <c r="I429" t="s">
        <v>5</v>
      </c>
      <c r="J429" t="s">
        <v>5</v>
      </c>
      <c r="K429" t="s">
        <v>3896</v>
      </c>
      <c r="L429" t="s">
        <v>5</v>
      </c>
      <c r="M429" t="s">
        <v>5</v>
      </c>
      <c r="N429" t="s">
        <v>5</v>
      </c>
      <c r="O429" t="s">
        <v>2240</v>
      </c>
      <c r="P429" t="s">
        <v>5</v>
      </c>
      <c r="Q429" t="s">
        <v>5</v>
      </c>
      <c r="R429" t="s">
        <v>5</v>
      </c>
    </row>
    <row r="430" spans="1:18">
      <c r="A430" t="s">
        <v>5</v>
      </c>
      <c r="B430" t="s">
        <v>5</v>
      </c>
      <c r="C430" t="s">
        <v>3897</v>
      </c>
      <c r="D430" t="s">
        <v>5</v>
      </c>
      <c r="E430" t="s">
        <v>3898</v>
      </c>
      <c r="F430" t="s">
        <v>3899</v>
      </c>
      <c r="G430" t="s">
        <v>3900</v>
      </c>
      <c r="H430" t="s">
        <v>3901</v>
      </c>
      <c r="I430" t="s">
        <v>5</v>
      </c>
      <c r="J430" t="s">
        <v>5</v>
      </c>
      <c r="K430" t="s">
        <v>3846</v>
      </c>
      <c r="L430" t="s">
        <v>5</v>
      </c>
      <c r="M430" t="s">
        <v>5</v>
      </c>
      <c r="N430" t="s">
        <v>5</v>
      </c>
      <c r="O430" t="s">
        <v>2240</v>
      </c>
      <c r="P430" t="s">
        <v>5</v>
      </c>
      <c r="Q430" t="s">
        <v>5</v>
      </c>
      <c r="R430" t="s">
        <v>5</v>
      </c>
    </row>
    <row r="431" spans="1:18">
      <c r="A431" t="s">
        <v>5</v>
      </c>
      <c r="B431" t="s">
        <v>5</v>
      </c>
      <c r="C431" t="s">
        <v>3902</v>
      </c>
      <c r="D431" t="s">
        <v>5</v>
      </c>
      <c r="E431" t="s">
        <v>3903</v>
      </c>
      <c r="F431" t="s">
        <v>3904</v>
      </c>
      <c r="G431" t="s">
        <v>3905</v>
      </c>
      <c r="H431" t="s">
        <v>3906</v>
      </c>
      <c r="I431" t="s">
        <v>5</v>
      </c>
      <c r="J431" t="s">
        <v>5</v>
      </c>
      <c r="K431" t="s">
        <v>3907</v>
      </c>
      <c r="L431" t="s">
        <v>5</v>
      </c>
      <c r="M431" t="s">
        <v>5</v>
      </c>
      <c r="N431" t="s">
        <v>5</v>
      </c>
      <c r="O431" t="s">
        <v>2240</v>
      </c>
      <c r="P431" t="s">
        <v>5</v>
      </c>
      <c r="Q431" t="s">
        <v>5</v>
      </c>
      <c r="R431" t="s">
        <v>5</v>
      </c>
    </row>
    <row r="432" spans="1:18">
      <c r="A432" t="s">
        <v>5</v>
      </c>
      <c r="B432" t="s">
        <v>5</v>
      </c>
      <c r="C432" t="s">
        <v>3908</v>
      </c>
      <c r="D432" t="s">
        <v>5</v>
      </c>
      <c r="E432" t="s">
        <v>3909</v>
      </c>
      <c r="F432" t="s">
        <v>3910</v>
      </c>
      <c r="G432" t="s">
        <v>3911</v>
      </c>
      <c r="H432" t="s">
        <v>3912</v>
      </c>
      <c r="I432" t="s">
        <v>5</v>
      </c>
      <c r="J432" t="s">
        <v>5</v>
      </c>
      <c r="K432" t="s">
        <v>3011</v>
      </c>
      <c r="L432" t="s">
        <v>5</v>
      </c>
      <c r="M432" t="s">
        <v>5</v>
      </c>
      <c r="N432" t="s">
        <v>5</v>
      </c>
      <c r="O432" t="s">
        <v>2240</v>
      </c>
      <c r="P432" t="s">
        <v>5</v>
      </c>
      <c r="Q432" t="s">
        <v>5</v>
      </c>
      <c r="R432" t="s">
        <v>5</v>
      </c>
    </row>
    <row r="433" spans="1:18">
      <c r="A433" t="s">
        <v>5</v>
      </c>
      <c r="B433" t="s">
        <v>5</v>
      </c>
      <c r="C433" t="s">
        <v>3913</v>
      </c>
      <c r="D433" t="s">
        <v>5</v>
      </c>
      <c r="E433" t="s">
        <v>3914</v>
      </c>
      <c r="F433" t="s">
        <v>3915</v>
      </c>
      <c r="G433" t="s">
        <v>3916</v>
      </c>
      <c r="H433" t="s">
        <v>3917</v>
      </c>
      <c r="I433" t="s">
        <v>5</v>
      </c>
      <c r="J433" t="s">
        <v>5</v>
      </c>
      <c r="K433" t="s">
        <v>3918</v>
      </c>
      <c r="L433" t="s">
        <v>5</v>
      </c>
      <c r="M433" t="s">
        <v>5</v>
      </c>
      <c r="N433" t="s">
        <v>5</v>
      </c>
      <c r="O433" t="s">
        <v>2240</v>
      </c>
      <c r="P433" t="s">
        <v>5</v>
      </c>
      <c r="Q433" t="s">
        <v>5</v>
      </c>
      <c r="R433" t="s">
        <v>5</v>
      </c>
    </row>
    <row r="434" spans="1:18">
      <c r="A434" t="s">
        <v>5</v>
      </c>
      <c r="B434" t="s">
        <v>5</v>
      </c>
      <c r="C434" t="s">
        <v>3919</v>
      </c>
      <c r="D434" t="s">
        <v>5</v>
      </c>
      <c r="E434" t="s">
        <v>3920</v>
      </c>
      <c r="F434" t="s">
        <v>3921</v>
      </c>
      <c r="G434" t="s">
        <v>3922</v>
      </c>
      <c r="H434" t="s">
        <v>3923</v>
      </c>
      <c r="I434" t="s">
        <v>5</v>
      </c>
      <c r="J434" t="s">
        <v>5</v>
      </c>
      <c r="K434" t="s">
        <v>3924</v>
      </c>
      <c r="L434" t="s">
        <v>5</v>
      </c>
      <c r="M434" t="s">
        <v>5</v>
      </c>
      <c r="N434" t="s">
        <v>5</v>
      </c>
      <c r="O434" t="s">
        <v>2240</v>
      </c>
      <c r="P434" t="s">
        <v>5</v>
      </c>
      <c r="Q434" t="s">
        <v>5</v>
      </c>
      <c r="R434" t="s">
        <v>5</v>
      </c>
    </row>
    <row r="435" spans="1:18">
      <c r="A435" t="s">
        <v>5</v>
      </c>
      <c r="B435" t="s">
        <v>5</v>
      </c>
      <c r="C435" t="s">
        <v>3925</v>
      </c>
      <c r="D435" t="s">
        <v>5</v>
      </c>
      <c r="E435" t="s">
        <v>3926</v>
      </c>
      <c r="F435" t="s">
        <v>3927</v>
      </c>
      <c r="G435" t="s">
        <v>3928</v>
      </c>
      <c r="H435" t="s">
        <v>3929</v>
      </c>
      <c r="I435" t="s">
        <v>5</v>
      </c>
      <c r="J435" t="s">
        <v>5</v>
      </c>
      <c r="K435" t="s">
        <v>3930</v>
      </c>
      <c r="L435" t="s">
        <v>5</v>
      </c>
      <c r="M435" t="s">
        <v>5</v>
      </c>
      <c r="N435" t="s">
        <v>5</v>
      </c>
      <c r="O435" t="s">
        <v>2240</v>
      </c>
      <c r="P435" t="s">
        <v>5</v>
      </c>
      <c r="Q435" t="s">
        <v>5</v>
      </c>
      <c r="R435" t="s">
        <v>5</v>
      </c>
    </row>
    <row r="436" spans="1:18">
      <c r="A436" t="s">
        <v>5</v>
      </c>
      <c r="B436" t="s">
        <v>5</v>
      </c>
      <c r="C436" t="s">
        <v>3931</v>
      </c>
      <c r="D436" t="s">
        <v>5</v>
      </c>
      <c r="E436" t="s">
        <v>3932</v>
      </c>
      <c r="F436" t="s">
        <v>3933</v>
      </c>
      <c r="G436" t="s">
        <v>3934</v>
      </c>
      <c r="H436" t="s">
        <v>3935</v>
      </c>
      <c r="I436" t="s">
        <v>5</v>
      </c>
      <c r="J436" t="s">
        <v>5</v>
      </c>
      <c r="K436" t="s">
        <v>3924</v>
      </c>
      <c r="L436" t="s">
        <v>5</v>
      </c>
      <c r="M436" t="s">
        <v>5</v>
      </c>
      <c r="N436" t="s">
        <v>5</v>
      </c>
      <c r="O436" t="s">
        <v>2240</v>
      </c>
      <c r="P436" t="s">
        <v>5</v>
      </c>
      <c r="Q436" t="s">
        <v>5</v>
      </c>
      <c r="R436" t="s">
        <v>5</v>
      </c>
    </row>
    <row r="437" spans="1:18">
      <c r="A437" t="s">
        <v>5</v>
      </c>
      <c r="B437" t="s">
        <v>5</v>
      </c>
      <c r="C437" t="s">
        <v>3936</v>
      </c>
      <c r="D437" t="s">
        <v>5</v>
      </c>
      <c r="E437" t="s">
        <v>3937</v>
      </c>
      <c r="F437" t="s">
        <v>3938</v>
      </c>
      <c r="G437" t="s">
        <v>3939</v>
      </c>
      <c r="H437" t="s">
        <v>3940</v>
      </c>
      <c r="I437" t="s">
        <v>5</v>
      </c>
      <c r="J437" t="s">
        <v>5</v>
      </c>
      <c r="K437" t="s">
        <v>3941</v>
      </c>
      <c r="L437" t="s">
        <v>5</v>
      </c>
      <c r="M437" t="s">
        <v>5</v>
      </c>
      <c r="N437" t="s">
        <v>5</v>
      </c>
      <c r="O437" t="s">
        <v>2240</v>
      </c>
      <c r="P437" t="s">
        <v>5</v>
      </c>
      <c r="Q437" t="s">
        <v>5</v>
      </c>
      <c r="R437" t="s">
        <v>5</v>
      </c>
    </row>
    <row r="438" spans="1:18">
      <c r="A438" t="s">
        <v>5</v>
      </c>
      <c r="B438" t="s">
        <v>5</v>
      </c>
      <c r="C438" t="s">
        <v>3942</v>
      </c>
      <c r="D438" t="s">
        <v>5</v>
      </c>
      <c r="E438" t="s">
        <v>3943</v>
      </c>
      <c r="F438" t="s">
        <v>3944</v>
      </c>
      <c r="G438" t="s">
        <v>3945</v>
      </c>
      <c r="H438" t="s">
        <v>3946</v>
      </c>
      <c r="I438" t="s">
        <v>5</v>
      </c>
      <c r="J438" t="s">
        <v>5</v>
      </c>
      <c r="K438" t="s">
        <v>3947</v>
      </c>
      <c r="L438" t="s">
        <v>5</v>
      </c>
      <c r="M438" t="s">
        <v>5</v>
      </c>
      <c r="N438" t="s">
        <v>5</v>
      </c>
      <c r="O438" t="s">
        <v>2240</v>
      </c>
      <c r="P438" t="s">
        <v>5</v>
      </c>
      <c r="Q438" t="s">
        <v>5</v>
      </c>
      <c r="R438" t="s">
        <v>5</v>
      </c>
    </row>
    <row r="439" spans="1:18">
      <c r="A439" t="s">
        <v>5</v>
      </c>
      <c r="B439" t="s">
        <v>5</v>
      </c>
      <c r="C439" t="s">
        <v>3948</v>
      </c>
      <c r="D439" t="s">
        <v>5</v>
      </c>
      <c r="E439" t="s">
        <v>3949</v>
      </c>
      <c r="F439" t="s">
        <v>3950</v>
      </c>
      <c r="G439" t="s">
        <v>3951</v>
      </c>
      <c r="H439" t="s">
        <v>3952</v>
      </c>
      <c r="I439" t="s">
        <v>5</v>
      </c>
      <c r="J439" t="s">
        <v>5</v>
      </c>
      <c r="K439" t="s">
        <v>3953</v>
      </c>
      <c r="L439" t="s">
        <v>5</v>
      </c>
      <c r="M439" t="s">
        <v>5</v>
      </c>
      <c r="N439" t="s">
        <v>5</v>
      </c>
      <c r="O439" t="s">
        <v>2240</v>
      </c>
      <c r="P439" t="s">
        <v>5</v>
      </c>
      <c r="Q439" t="s">
        <v>5</v>
      </c>
      <c r="R439" t="s">
        <v>5</v>
      </c>
    </row>
    <row r="440" spans="1:18">
      <c r="A440" t="s">
        <v>5</v>
      </c>
      <c r="B440" t="s">
        <v>5</v>
      </c>
      <c r="C440" t="s">
        <v>3954</v>
      </c>
      <c r="D440" t="s">
        <v>5</v>
      </c>
      <c r="E440" t="s">
        <v>3955</v>
      </c>
      <c r="F440" t="s">
        <v>3956</v>
      </c>
      <c r="G440" t="s">
        <v>3957</v>
      </c>
      <c r="H440" t="s">
        <v>3958</v>
      </c>
      <c r="I440" t="s">
        <v>5</v>
      </c>
      <c r="J440" t="s">
        <v>5</v>
      </c>
      <c r="K440" t="s">
        <v>3890</v>
      </c>
      <c r="L440" t="s">
        <v>5</v>
      </c>
      <c r="M440" t="s">
        <v>5</v>
      </c>
      <c r="N440" t="s">
        <v>5</v>
      </c>
      <c r="O440" t="s">
        <v>2240</v>
      </c>
      <c r="P440" t="s">
        <v>5</v>
      </c>
      <c r="Q440" t="s">
        <v>5</v>
      </c>
      <c r="R440" t="s">
        <v>5</v>
      </c>
    </row>
    <row r="441" spans="1:18">
      <c r="A441" t="s">
        <v>5</v>
      </c>
      <c r="B441" t="s">
        <v>5</v>
      </c>
      <c r="C441" t="s">
        <v>3959</v>
      </c>
      <c r="D441" t="s">
        <v>5</v>
      </c>
      <c r="E441" t="s">
        <v>3960</v>
      </c>
      <c r="F441" t="s">
        <v>3961</v>
      </c>
      <c r="G441" t="s">
        <v>3962</v>
      </c>
      <c r="H441" t="s">
        <v>3963</v>
      </c>
      <c r="I441" t="s">
        <v>5</v>
      </c>
      <c r="J441" t="s">
        <v>5</v>
      </c>
      <c r="K441" t="s">
        <v>3233</v>
      </c>
      <c r="L441" t="s">
        <v>5</v>
      </c>
      <c r="M441" t="s">
        <v>5</v>
      </c>
      <c r="N441" t="s">
        <v>5</v>
      </c>
      <c r="O441" t="s">
        <v>2240</v>
      </c>
      <c r="P441" t="s">
        <v>5</v>
      </c>
      <c r="Q441" t="s">
        <v>5</v>
      </c>
      <c r="R441" t="s">
        <v>5</v>
      </c>
    </row>
    <row r="442" spans="1:18">
      <c r="A442" t="s">
        <v>5</v>
      </c>
      <c r="B442" t="s">
        <v>5</v>
      </c>
      <c r="C442" t="s">
        <v>2253</v>
      </c>
      <c r="D442" t="s">
        <v>5</v>
      </c>
      <c r="E442" t="s">
        <v>2254</v>
      </c>
      <c r="F442" t="s">
        <v>3964</v>
      </c>
      <c r="G442" t="s">
        <v>3965</v>
      </c>
      <c r="H442" t="s">
        <v>3966</v>
      </c>
      <c r="I442" t="s">
        <v>5</v>
      </c>
      <c r="J442" t="s">
        <v>5</v>
      </c>
      <c r="K442" t="s">
        <v>3924</v>
      </c>
      <c r="L442" t="s">
        <v>5</v>
      </c>
      <c r="M442" t="s">
        <v>5</v>
      </c>
      <c r="N442" t="s">
        <v>5</v>
      </c>
      <c r="O442" t="s">
        <v>2240</v>
      </c>
      <c r="P442" t="s">
        <v>5</v>
      </c>
      <c r="Q442" t="s">
        <v>5</v>
      </c>
      <c r="R442" t="s">
        <v>5</v>
      </c>
    </row>
    <row r="443" spans="1:18" hidden="1">
      <c r="A443" t="s">
        <v>5</v>
      </c>
      <c r="B443" t="s">
        <v>5</v>
      </c>
      <c r="C443" t="s">
        <v>2234</v>
      </c>
      <c r="D443" t="s">
        <v>5</v>
      </c>
      <c r="E443" t="s">
        <v>2235</v>
      </c>
      <c r="F443" t="s">
        <v>3967</v>
      </c>
      <c r="G443" t="s">
        <v>3968</v>
      </c>
      <c r="H443" t="s">
        <v>3969</v>
      </c>
      <c r="I443" t="s">
        <v>5</v>
      </c>
      <c r="J443" t="s">
        <v>5</v>
      </c>
      <c r="K443" t="s">
        <v>3970</v>
      </c>
      <c r="L443" t="s">
        <v>5</v>
      </c>
      <c r="M443" t="s">
        <v>5</v>
      </c>
      <c r="N443" t="s">
        <v>5</v>
      </c>
      <c r="O443" t="s">
        <v>2240</v>
      </c>
      <c r="P443" t="s">
        <v>5</v>
      </c>
      <c r="Q443" t="s">
        <v>5</v>
      </c>
      <c r="R443" t="s">
        <v>5</v>
      </c>
    </row>
    <row r="444" spans="1:18" hidden="1">
      <c r="A444" t="s">
        <v>5</v>
      </c>
      <c r="B444" t="s">
        <v>5</v>
      </c>
      <c r="C444" t="s">
        <v>2234</v>
      </c>
      <c r="D444" t="s">
        <v>5</v>
      </c>
      <c r="E444" t="s">
        <v>2235</v>
      </c>
      <c r="F444" t="s">
        <v>3971</v>
      </c>
      <c r="G444" t="s">
        <v>3972</v>
      </c>
      <c r="H444" t="s">
        <v>3973</v>
      </c>
      <c r="I444" t="s">
        <v>5</v>
      </c>
      <c r="J444" t="s">
        <v>5</v>
      </c>
      <c r="K444" t="s">
        <v>3974</v>
      </c>
      <c r="L444" t="s">
        <v>5</v>
      </c>
      <c r="M444" t="s">
        <v>5</v>
      </c>
      <c r="N444" t="s">
        <v>5</v>
      </c>
      <c r="O444" t="s">
        <v>2240</v>
      </c>
      <c r="P444" t="s">
        <v>5</v>
      </c>
      <c r="Q444" t="s">
        <v>5</v>
      </c>
      <c r="R444" t="s">
        <v>5</v>
      </c>
    </row>
    <row r="445" spans="1:18" hidden="1">
      <c r="A445" t="s">
        <v>5</v>
      </c>
      <c r="B445" t="s">
        <v>5</v>
      </c>
      <c r="C445" t="s">
        <v>2234</v>
      </c>
      <c r="D445" t="s">
        <v>5</v>
      </c>
      <c r="E445" t="s">
        <v>2235</v>
      </c>
      <c r="F445" t="s">
        <v>3975</v>
      </c>
      <c r="G445" t="s">
        <v>3976</v>
      </c>
      <c r="H445" t="s">
        <v>3977</v>
      </c>
      <c r="I445" t="s">
        <v>5</v>
      </c>
      <c r="J445" t="s">
        <v>5</v>
      </c>
      <c r="K445" t="s">
        <v>2619</v>
      </c>
      <c r="L445" t="s">
        <v>5</v>
      </c>
      <c r="M445" t="s">
        <v>5</v>
      </c>
      <c r="N445" t="s">
        <v>5</v>
      </c>
      <c r="O445" t="s">
        <v>2240</v>
      </c>
      <c r="P445" t="s">
        <v>5</v>
      </c>
      <c r="Q445" t="s">
        <v>5</v>
      </c>
      <c r="R445" t="s">
        <v>5</v>
      </c>
    </row>
    <row r="446" spans="1:18" hidden="1">
      <c r="A446" t="s">
        <v>5</v>
      </c>
      <c r="B446" t="s">
        <v>5</v>
      </c>
      <c r="C446" t="s">
        <v>2234</v>
      </c>
      <c r="D446" t="s">
        <v>5</v>
      </c>
      <c r="E446" t="s">
        <v>2235</v>
      </c>
      <c r="F446" t="s">
        <v>3978</v>
      </c>
      <c r="G446" t="s">
        <v>3979</v>
      </c>
      <c r="H446" t="s">
        <v>3980</v>
      </c>
      <c r="I446" t="s">
        <v>5</v>
      </c>
      <c r="J446" t="s">
        <v>5</v>
      </c>
      <c r="K446" t="s">
        <v>2619</v>
      </c>
      <c r="L446" t="s">
        <v>5</v>
      </c>
      <c r="M446" t="s">
        <v>5</v>
      </c>
      <c r="N446" t="s">
        <v>5</v>
      </c>
      <c r="O446" t="s">
        <v>2240</v>
      </c>
      <c r="P446" t="s">
        <v>5</v>
      </c>
      <c r="Q446" t="s">
        <v>5</v>
      </c>
      <c r="R446" t="s">
        <v>5</v>
      </c>
    </row>
    <row r="447" spans="1:18" hidden="1">
      <c r="A447" t="s">
        <v>5</v>
      </c>
      <c r="B447" t="s">
        <v>5</v>
      </c>
      <c r="C447" t="s">
        <v>2234</v>
      </c>
      <c r="D447" t="s">
        <v>5</v>
      </c>
      <c r="E447" t="s">
        <v>2235</v>
      </c>
      <c r="F447" t="s">
        <v>3981</v>
      </c>
      <c r="G447" t="s">
        <v>3982</v>
      </c>
      <c r="H447" t="s">
        <v>3983</v>
      </c>
      <c r="I447" t="s">
        <v>5</v>
      </c>
      <c r="J447" t="s">
        <v>5</v>
      </c>
      <c r="K447" t="s">
        <v>3984</v>
      </c>
      <c r="L447" t="s">
        <v>5</v>
      </c>
      <c r="M447" t="s">
        <v>5</v>
      </c>
      <c r="N447" t="s">
        <v>5</v>
      </c>
      <c r="O447" t="s">
        <v>2240</v>
      </c>
      <c r="P447" t="s">
        <v>5</v>
      </c>
      <c r="Q447" t="s">
        <v>5</v>
      </c>
      <c r="R447" t="s">
        <v>5</v>
      </c>
    </row>
    <row r="448" spans="1:18">
      <c r="A448" t="s">
        <v>5</v>
      </c>
      <c r="B448" t="s">
        <v>5</v>
      </c>
      <c r="C448" t="s">
        <v>3094</v>
      </c>
      <c r="D448" t="s">
        <v>5</v>
      </c>
      <c r="E448" t="s">
        <v>3095</v>
      </c>
      <c r="F448" t="s">
        <v>3985</v>
      </c>
      <c r="G448" t="s">
        <v>3986</v>
      </c>
      <c r="H448" t="s">
        <v>3987</v>
      </c>
      <c r="I448" t="s">
        <v>5</v>
      </c>
      <c r="J448" t="s">
        <v>5</v>
      </c>
      <c r="K448" t="s">
        <v>3988</v>
      </c>
      <c r="L448" t="s">
        <v>5</v>
      </c>
      <c r="M448" t="s">
        <v>5</v>
      </c>
      <c r="N448" t="s">
        <v>5</v>
      </c>
      <c r="O448" t="s">
        <v>2240</v>
      </c>
      <c r="P448" t="s">
        <v>5</v>
      </c>
      <c r="Q448" t="s">
        <v>5</v>
      </c>
      <c r="R448" t="s">
        <v>5</v>
      </c>
    </row>
    <row r="449" spans="1:18" hidden="1">
      <c r="A449" t="s">
        <v>5</v>
      </c>
      <c r="B449" t="s">
        <v>5</v>
      </c>
      <c r="C449" t="s">
        <v>2234</v>
      </c>
      <c r="D449" t="s">
        <v>5</v>
      </c>
      <c r="E449" t="s">
        <v>2235</v>
      </c>
      <c r="F449" t="s">
        <v>3989</v>
      </c>
      <c r="G449" t="s">
        <v>3990</v>
      </c>
      <c r="H449" t="s">
        <v>3991</v>
      </c>
      <c r="I449" t="s">
        <v>5</v>
      </c>
      <c r="J449" t="s">
        <v>5</v>
      </c>
      <c r="K449" t="s">
        <v>3992</v>
      </c>
      <c r="L449" t="s">
        <v>5</v>
      </c>
      <c r="M449" t="s">
        <v>5</v>
      </c>
      <c r="N449" t="s">
        <v>5</v>
      </c>
      <c r="O449" t="s">
        <v>2240</v>
      </c>
      <c r="P449" t="s">
        <v>5</v>
      </c>
      <c r="Q449" t="s">
        <v>5</v>
      </c>
      <c r="R449" t="s">
        <v>5</v>
      </c>
    </row>
    <row r="450" spans="1:18" hidden="1">
      <c r="A450" t="s">
        <v>5</v>
      </c>
      <c r="B450" t="s">
        <v>5</v>
      </c>
      <c r="C450" t="s">
        <v>2234</v>
      </c>
      <c r="D450" t="s">
        <v>5</v>
      </c>
      <c r="E450" t="s">
        <v>2235</v>
      </c>
      <c r="F450" t="s">
        <v>3993</v>
      </c>
      <c r="G450" t="s">
        <v>3994</v>
      </c>
      <c r="H450" t="s">
        <v>3995</v>
      </c>
      <c r="I450" t="s">
        <v>5</v>
      </c>
      <c r="J450" t="s">
        <v>5</v>
      </c>
      <c r="K450" t="s">
        <v>3996</v>
      </c>
      <c r="L450" t="s">
        <v>5</v>
      </c>
      <c r="M450" t="s">
        <v>5</v>
      </c>
      <c r="N450" t="s">
        <v>5</v>
      </c>
      <c r="O450" t="s">
        <v>2240</v>
      </c>
      <c r="P450" t="s">
        <v>5</v>
      </c>
      <c r="Q450" t="s">
        <v>5</v>
      </c>
      <c r="R450" t="s">
        <v>5</v>
      </c>
    </row>
    <row r="451" spans="1:18" hidden="1">
      <c r="A451" t="s">
        <v>5</v>
      </c>
      <c r="B451" t="s">
        <v>5</v>
      </c>
      <c r="C451" t="s">
        <v>2234</v>
      </c>
      <c r="D451" t="s">
        <v>5</v>
      </c>
      <c r="E451" t="s">
        <v>2235</v>
      </c>
      <c r="F451" t="s">
        <v>3997</v>
      </c>
      <c r="G451" t="s">
        <v>3998</v>
      </c>
      <c r="H451" t="s">
        <v>3999</v>
      </c>
      <c r="I451" t="s">
        <v>5</v>
      </c>
      <c r="J451" t="s">
        <v>5</v>
      </c>
      <c r="K451" t="s">
        <v>2739</v>
      </c>
      <c r="L451" t="s">
        <v>5</v>
      </c>
      <c r="M451" t="s">
        <v>5</v>
      </c>
      <c r="N451" t="s">
        <v>5</v>
      </c>
      <c r="O451" t="s">
        <v>2240</v>
      </c>
      <c r="P451" t="s">
        <v>5</v>
      </c>
      <c r="Q451" t="s">
        <v>5</v>
      </c>
      <c r="R451" t="s">
        <v>5</v>
      </c>
    </row>
    <row r="452" spans="1:18" hidden="1">
      <c r="A452" t="s">
        <v>5</v>
      </c>
      <c r="B452" t="s">
        <v>5</v>
      </c>
      <c r="C452" t="s">
        <v>2234</v>
      </c>
      <c r="D452" t="s">
        <v>5</v>
      </c>
      <c r="E452" t="s">
        <v>2235</v>
      </c>
      <c r="F452" t="s">
        <v>4000</v>
      </c>
      <c r="G452" t="s">
        <v>4001</v>
      </c>
      <c r="H452" t="s">
        <v>4002</v>
      </c>
      <c r="I452" t="s">
        <v>5</v>
      </c>
      <c r="J452" t="s">
        <v>5</v>
      </c>
      <c r="K452" t="s">
        <v>4003</v>
      </c>
      <c r="L452" t="s">
        <v>5</v>
      </c>
      <c r="M452" t="s">
        <v>5</v>
      </c>
      <c r="N452" t="s">
        <v>5</v>
      </c>
      <c r="O452" t="s">
        <v>2240</v>
      </c>
      <c r="P452" t="s">
        <v>5</v>
      </c>
      <c r="Q452" t="s">
        <v>5</v>
      </c>
      <c r="R452" t="s">
        <v>5</v>
      </c>
    </row>
    <row r="453" spans="1:18" hidden="1">
      <c r="A453" t="s">
        <v>5</v>
      </c>
      <c r="B453" t="s">
        <v>5</v>
      </c>
      <c r="C453" t="s">
        <v>2234</v>
      </c>
      <c r="D453" t="s">
        <v>5</v>
      </c>
      <c r="E453" t="s">
        <v>2235</v>
      </c>
      <c r="F453" t="s">
        <v>4004</v>
      </c>
      <c r="G453" t="s">
        <v>4005</v>
      </c>
      <c r="H453" t="s">
        <v>4006</v>
      </c>
      <c r="I453" t="s">
        <v>5</v>
      </c>
      <c r="J453" t="s">
        <v>5</v>
      </c>
      <c r="K453" t="s">
        <v>4007</v>
      </c>
      <c r="L453" t="s">
        <v>5</v>
      </c>
      <c r="M453" t="s">
        <v>5</v>
      </c>
      <c r="N453" t="s">
        <v>5</v>
      </c>
      <c r="O453" t="s">
        <v>2240</v>
      </c>
      <c r="P453" t="s">
        <v>5</v>
      </c>
      <c r="Q453" t="s">
        <v>5</v>
      </c>
      <c r="R453" t="s">
        <v>5</v>
      </c>
    </row>
    <row r="454" spans="1:18">
      <c r="A454" t="s">
        <v>5</v>
      </c>
      <c r="B454" t="s">
        <v>5</v>
      </c>
      <c r="C454" t="s">
        <v>3094</v>
      </c>
      <c r="D454" t="s">
        <v>5</v>
      </c>
      <c r="E454" t="s">
        <v>3095</v>
      </c>
      <c r="F454" t="s">
        <v>4008</v>
      </c>
      <c r="G454" t="s">
        <v>4009</v>
      </c>
      <c r="H454" t="s">
        <v>4010</v>
      </c>
      <c r="I454" t="s">
        <v>5</v>
      </c>
      <c r="J454" t="s">
        <v>5</v>
      </c>
      <c r="K454" t="s">
        <v>2800</v>
      </c>
      <c r="L454" t="s">
        <v>5</v>
      </c>
      <c r="M454" t="s">
        <v>5</v>
      </c>
      <c r="N454" t="s">
        <v>5</v>
      </c>
      <c r="O454" t="s">
        <v>2240</v>
      </c>
      <c r="P454" t="s">
        <v>5</v>
      </c>
      <c r="Q454" t="s">
        <v>5</v>
      </c>
      <c r="R454" t="s">
        <v>5</v>
      </c>
    </row>
    <row r="455" spans="1:18" hidden="1">
      <c r="A455" t="s">
        <v>5</v>
      </c>
      <c r="B455" t="s">
        <v>5</v>
      </c>
      <c r="C455" t="s">
        <v>2234</v>
      </c>
      <c r="D455" t="s">
        <v>5</v>
      </c>
      <c r="E455" t="s">
        <v>2235</v>
      </c>
      <c r="F455" t="s">
        <v>4011</v>
      </c>
      <c r="G455" t="s">
        <v>4012</v>
      </c>
      <c r="H455" t="s">
        <v>4013</v>
      </c>
      <c r="I455" t="s">
        <v>5</v>
      </c>
      <c r="J455" t="s">
        <v>5</v>
      </c>
      <c r="K455" t="s">
        <v>2271</v>
      </c>
      <c r="L455" t="s">
        <v>5</v>
      </c>
      <c r="M455" t="s">
        <v>5</v>
      </c>
      <c r="N455" t="s">
        <v>5</v>
      </c>
      <c r="O455" t="s">
        <v>2240</v>
      </c>
      <c r="P455" t="s">
        <v>5</v>
      </c>
      <c r="Q455" t="s">
        <v>5</v>
      </c>
      <c r="R455" t="s">
        <v>5</v>
      </c>
    </row>
    <row r="456" spans="1:18" hidden="1">
      <c r="A456" t="s">
        <v>5</v>
      </c>
      <c r="B456" t="s">
        <v>5</v>
      </c>
      <c r="C456" t="s">
        <v>2234</v>
      </c>
      <c r="D456" t="s">
        <v>5</v>
      </c>
      <c r="E456" t="s">
        <v>2235</v>
      </c>
      <c r="F456" t="s">
        <v>4014</v>
      </c>
      <c r="G456" t="s">
        <v>4015</v>
      </c>
      <c r="H456" t="s">
        <v>4016</v>
      </c>
      <c r="I456" t="s">
        <v>5</v>
      </c>
      <c r="J456" t="s">
        <v>5</v>
      </c>
      <c r="K456" t="s">
        <v>4017</v>
      </c>
      <c r="L456" t="s">
        <v>5</v>
      </c>
      <c r="M456" t="s">
        <v>5</v>
      </c>
      <c r="N456" t="s">
        <v>5</v>
      </c>
      <c r="O456" t="s">
        <v>2240</v>
      </c>
      <c r="P456" t="s">
        <v>5</v>
      </c>
      <c r="Q456" t="s">
        <v>5</v>
      </c>
      <c r="R456" t="s">
        <v>5</v>
      </c>
    </row>
    <row r="457" spans="1:18" hidden="1">
      <c r="A457" t="s">
        <v>5</v>
      </c>
      <c r="B457" t="s">
        <v>5</v>
      </c>
      <c r="C457" t="s">
        <v>2234</v>
      </c>
      <c r="D457" t="s">
        <v>5</v>
      </c>
      <c r="E457" t="s">
        <v>2235</v>
      </c>
      <c r="F457" t="s">
        <v>4018</v>
      </c>
      <c r="G457" t="s">
        <v>4019</v>
      </c>
      <c r="H457" t="s">
        <v>4020</v>
      </c>
      <c r="I457" t="s">
        <v>5</v>
      </c>
      <c r="J457" t="s">
        <v>5</v>
      </c>
      <c r="K457" t="s">
        <v>2626</v>
      </c>
      <c r="L457" t="s">
        <v>5</v>
      </c>
      <c r="M457" t="s">
        <v>5</v>
      </c>
      <c r="N457" t="s">
        <v>5</v>
      </c>
      <c r="O457" t="s">
        <v>2240</v>
      </c>
      <c r="P457" t="s">
        <v>5</v>
      </c>
      <c r="Q457" t="s">
        <v>5</v>
      </c>
      <c r="R457" t="s">
        <v>5</v>
      </c>
    </row>
    <row r="458" spans="1:18" hidden="1">
      <c r="A458" t="s">
        <v>5</v>
      </c>
      <c r="B458" t="s">
        <v>5</v>
      </c>
      <c r="C458" t="s">
        <v>2234</v>
      </c>
      <c r="D458" t="s">
        <v>5</v>
      </c>
      <c r="E458" t="s">
        <v>2235</v>
      </c>
      <c r="F458" t="s">
        <v>4021</v>
      </c>
      <c r="G458" t="s">
        <v>4022</v>
      </c>
      <c r="H458" t="s">
        <v>4023</v>
      </c>
      <c r="I458" t="s">
        <v>5</v>
      </c>
      <c r="J458" t="s">
        <v>5</v>
      </c>
      <c r="K458" t="s">
        <v>4024</v>
      </c>
      <c r="L458" t="s">
        <v>5</v>
      </c>
      <c r="M458" t="s">
        <v>5</v>
      </c>
      <c r="N458" t="s">
        <v>5</v>
      </c>
      <c r="O458" t="s">
        <v>2240</v>
      </c>
      <c r="P458" t="s">
        <v>5</v>
      </c>
      <c r="Q458" t="s">
        <v>5</v>
      </c>
      <c r="R458" t="s">
        <v>5</v>
      </c>
    </row>
    <row r="459" spans="1:18" hidden="1">
      <c r="A459" t="s">
        <v>5</v>
      </c>
      <c r="B459" t="s">
        <v>5</v>
      </c>
      <c r="C459" t="s">
        <v>2234</v>
      </c>
      <c r="D459" t="s">
        <v>5</v>
      </c>
      <c r="E459" t="s">
        <v>2235</v>
      </c>
      <c r="F459" t="s">
        <v>4025</v>
      </c>
      <c r="G459" t="s">
        <v>4026</v>
      </c>
      <c r="H459" t="s">
        <v>4027</v>
      </c>
      <c r="I459" t="s">
        <v>5</v>
      </c>
      <c r="J459" t="s">
        <v>5</v>
      </c>
      <c r="K459" t="s">
        <v>4028</v>
      </c>
      <c r="L459" t="s">
        <v>5</v>
      </c>
      <c r="M459" t="s">
        <v>5</v>
      </c>
      <c r="N459" t="s">
        <v>5</v>
      </c>
      <c r="O459" t="s">
        <v>2240</v>
      </c>
      <c r="P459" t="s">
        <v>5</v>
      </c>
      <c r="Q459" t="s">
        <v>5</v>
      </c>
      <c r="R459" t="s">
        <v>5</v>
      </c>
    </row>
    <row r="460" spans="1:18" hidden="1">
      <c r="A460" t="s">
        <v>5</v>
      </c>
      <c r="B460" t="s">
        <v>5</v>
      </c>
      <c r="C460" t="s">
        <v>2234</v>
      </c>
      <c r="D460" t="s">
        <v>5</v>
      </c>
      <c r="E460" t="s">
        <v>2235</v>
      </c>
      <c r="F460" t="s">
        <v>4029</v>
      </c>
      <c r="G460" t="s">
        <v>4030</v>
      </c>
      <c r="H460" t="s">
        <v>4031</v>
      </c>
      <c r="I460" t="s">
        <v>5</v>
      </c>
      <c r="J460" t="s">
        <v>5</v>
      </c>
      <c r="K460" t="s">
        <v>4032</v>
      </c>
      <c r="L460" t="s">
        <v>5</v>
      </c>
      <c r="M460" t="s">
        <v>5</v>
      </c>
      <c r="N460" t="s">
        <v>5</v>
      </c>
      <c r="O460" t="s">
        <v>2240</v>
      </c>
      <c r="P460" t="s">
        <v>5</v>
      </c>
      <c r="Q460" t="s">
        <v>5</v>
      </c>
      <c r="R460" t="s">
        <v>5</v>
      </c>
    </row>
    <row r="461" spans="1:18">
      <c r="A461" t="s">
        <v>5</v>
      </c>
      <c r="B461" t="s">
        <v>5</v>
      </c>
      <c r="C461" t="s">
        <v>3094</v>
      </c>
      <c r="D461" t="s">
        <v>5</v>
      </c>
      <c r="E461" t="s">
        <v>3095</v>
      </c>
      <c r="F461" t="s">
        <v>4033</v>
      </c>
      <c r="G461" t="s">
        <v>4034</v>
      </c>
      <c r="H461" t="s">
        <v>4035</v>
      </c>
      <c r="I461" t="s">
        <v>5</v>
      </c>
      <c r="J461" t="s">
        <v>5</v>
      </c>
      <c r="K461" t="s">
        <v>4032</v>
      </c>
      <c r="L461" t="s">
        <v>5</v>
      </c>
      <c r="M461" t="s">
        <v>5</v>
      </c>
      <c r="N461" t="s">
        <v>5</v>
      </c>
      <c r="O461" t="s">
        <v>2240</v>
      </c>
      <c r="P461" t="s">
        <v>5</v>
      </c>
      <c r="Q461" t="s">
        <v>5</v>
      </c>
      <c r="R461" t="s">
        <v>5</v>
      </c>
    </row>
    <row r="462" spans="1:18" hidden="1">
      <c r="A462" t="s">
        <v>5</v>
      </c>
      <c r="B462" t="s">
        <v>5</v>
      </c>
      <c r="C462" t="s">
        <v>2234</v>
      </c>
      <c r="D462" t="s">
        <v>5</v>
      </c>
      <c r="E462" t="s">
        <v>2235</v>
      </c>
      <c r="F462" t="s">
        <v>4036</v>
      </c>
      <c r="G462" t="s">
        <v>4037</v>
      </c>
      <c r="H462" t="s">
        <v>4038</v>
      </c>
      <c r="I462" t="s">
        <v>5</v>
      </c>
      <c r="J462" t="s">
        <v>5</v>
      </c>
      <c r="K462" t="s">
        <v>4039</v>
      </c>
      <c r="L462" t="s">
        <v>5</v>
      </c>
      <c r="M462" t="s">
        <v>5</v>
      </c>
      <c r="N462" t="s">
        <v>5</v>
      </c>
      <c r="O462" t="s">
        <v>2240</v>
      </c>
      <c r="P462" t="s">
        <v>5</v>
      </c>
      <c r="Q462" t="s">
        <v>5</v>
      </c>
      <c r="R462" t="s">
        <v>5</v>
      </c>
    </row>
    <row r="463" spans="1:18">
      <c r="A463" t="s">
        <v>5</v>
      </c>
      <c r="B463" t="s">
        <v>5</v>
      </c>
      <c r="C463" t="s">
        <v>3094</v>
      </c>
      <c r="D463" t="s">
        <v>5</v>
      </c>
      <c r="E463" t="s">
        <v>3095</v>
      </c>
      <c r="F463" t="s">
        <v>4040</v>
      </c>
      <c r="G463" t="s">
        <v>4041</v>
      </c>
      <c r="H463" t="s">
        <v>4042</v>
      </c>
      <c r="I463" t="s">
        <v>5</v>
      </c>
      <c r="J463" t="s">
        <v>5</v>
      </c>
      <c r="K463" t="s">
        <v>4039</v>
      </c>
      <c r="L463" t="s">
        <v>5</v>
      </c>
      <c r="M463" t="s">
        <v>5</v>
      </c>
      <c r="N463" t="s">
        <v>5</v>
      </c>
      <c r="O463" t="s">
        <v>2240</v>
      </c>
      <c r="P463" t="s">
        <v>5</v>
      </c>
      <c r="Q463" t="s">
        <v>5</v>
      </c>
      <c r="R463" t="s">
        <v>5</v>
      </c>
    </row>
    <row r="464" spans="1:18" hidden="1">
      <c r="A464" t="s">
        <v>5</v>
      </c>
      <c r="B464" t="s">
        <v>5</v>
      </c>
      <c r="C464" t="s">
        <v>2234</v>
      </c>
      <c r="D464" t="s">
        <v>5</v>
      </c>
      <c r="E464" t="s">
        <v>2235</v>
      </c>
      <c r="F464" t="s">
        <v>4043</v>
      </c>
      <c r="G464" t="s">
        <v>4044</v>
      </c>
      <c r="H464" t="s">
        <v>4045</v>
      </c>
      <c r="I464" t="s">
        <v>5</v>
      </c>
      <c r="J464" t="s">
        <v>5</v>
      </c>
      <c r="K464" t="s">
        <v>4046</v>
      </c>
      <c r="L464" t="s">
        <v>5</v>
      </c>
      <c r="M464" t="s">
        <v>5</v>
      </c>
      <c r="N464" t="s">
        <v>5</v>
      </c>
      <c r="O464" t="s">
        <v>2240</v>
      </c>
      <c r="P464" t="s">
        <v>5</v>
      </c>
      <c r="Q464" t="s">
        <v>5</v>
      </c>
      <c r="R464" t="s">
        <v>5</v>
      </c>
    </row>
    <row r="465" spans="1:18" hidden="1">
      <c r="A465" t="s">
        <v>5</v>
      </c>
      <c r="B465" t="s">
        <v>5</v>
      </c>
      <c r="C465" t="s">
        <v>2234</v>
      </c>
      <c r="D465" t="s">
        <v>5</v>
      </c>
      <c r="E465" t="s">
        <v>2235</v>
      </c>
      <c r="F465" t="s">
        <v>4047</v>
      </c>
      <c r="G465" t="s">
        <v>4048</v>
      </c>
      <c r="H465" t="s">
        <v>4049</v>
      </c>
      <c r="I465" t="s">
        <v>5</v>
      </c>
      <c r="J465" t="s">
        <v>5</v>
      </c>
      <c r="K465" t="s">
        <v>2342</v>
      </c>
      <c r="L465" t="s">
        <v>5</v>
      </c>
      <c r="M465" t="s">
        <v>5</v>
      </c>
      <c r="N465" t="s">
        <v>5</v>
      </c>
      <c r="O465" t="s">
        <v>2240</v>
      </c>
      <c r="P465" t="s">
        <v>5</v>
      </c>
      <c r="Q465" t="s">
        <v>5</v>
      </c>
      <c r="R465" t="s">
        <v>5</v>
      </c>
    </row>
    <row r="466" spans="1:18" hidden="1">
      <c r="A466" t="s">
        <v>5</v>
      </c>
      <c r="B466" t="s">
        <v>5</v>
      </c>
      <c r="C466" t="s">
        <v>2234</v>
      </c>
      <c r="D466" t="s">
        <v>5</v>
      </c>
      <c r="E466" t="s">
        <v>2235</v>
      </c>
      <c r="F466" t="s">
        <v>4050</v>
      </c>
      <c r="G466" t="s">
        <v>4051</v>
      </c>
      <c r="H466" t="s">
        <v>4052</v>
      </c>
      <c r="I466" t="s">
        <v>5</v>
      </c>
      <c r="J466" t="s">
        <v>5</v>
      </c>
      <c r="K466" t="s">
        <v>4053</v>
      </c>
      <c r="L466" t="s">
        <v>5</v>
      </c>
      <c r="M466" t="s">
        <v>5</v>
      </c>
      <c r="N466" t="s">
        <v>5</v>
      </c>
      <c r="O466" t="s">
        <v>2240</v>
      </c>
      <c r="P466" t="s">
        <v>5</v>
      </c>
      <c r="Q466" t="s">
        <v>5</v>
      </c>
      <c r="R466" t="s">
        <v>5</v>
      </c>
    </row>
    <row r="467" spans="1:18">
      <c r="A467" t="s">
        <v>5</v>
      </c>
      <c r="B467" t="s">
        <v>5</v>
      </c>
      <c r="C467" t="s">
        <v>3094</v>
      </c>
      <c r="D467" t="s">
        <v>5</v>
      </c>
      <c r="E467" t="s">
        <v>3095</v>
      </c>
      <c r="F467" t="s">
        <v>4054</v>
      </c>
      <c r="G467" t="s">
        <v>4055</v>
      </c>
      <c r="H467" t="s">
        <v>4056</v>
      </c>
      <c r="I467" t="s">
        <v>5</v>
      </c>
      <c r="J467" t="s">
        <v>5</v>
      </c>
      <c r="K467" t="s">
        <v>4053</v>
      </c>
      <c r="L467" t="s">
        <v>5</v>
      </c>
      <c r="M467" t="s">
        <v>5</v>
      </c>
      <c r="N467" t="s">
        <v>5</v>
      </c>
      <c r="O467" t="s">
        <v>2240</v>
      </c>
      <c r="P467" t="s">
        <v>5</v>
      </c>
      <c r="Q467" t="s">
        <v>5</v>
      </c>
      <c r="R467" t="s">
        <v>5</v>
      </c>
    </row>
    <row r="468" spans="1:18" hidden="1">
      <c r="A468" t="s">
        <v>5</v>
      </c>
      <c r="B468" t="s">
        <v>5</v>
      </c>
      <c r="C468" t="s">
        <v>2234</v>
      </c>
      <c r="D468" t="s">
        <v>5</v>
      </c>
      <c r="E468" t="s">
        <v>2235</v>
      </c>
      <c r="F468" t="s">
        <v>4057</v>
      </c>
      <c r="G468" t="s">
        <v>4058</v>
      </c>
      <c r="H468" t="s">
        <v>4059</v>
      </c>
      <c r="I468" t="s">
        <v>5</v>
      </c>
      <c r="J468" t="s">
        <v>5</v>
      </c>
      <c r="K468" t="s">
        <v>4060</v>
      </c>
      <c r="L468" t="s">
        <v>5</v>
      </c>
      <c r="M468" t="s">
        <v>5</v>
      </c>
      <c r="N468" t="s">
        <v>5</v>
      </c>
      <c r="O468" t="s">
        <v>2240</v>
      </c>
      <c r="P468" t="s">
        <v>5</v>
      </c>
      <c r="Q468" t="s">
        <v>5</v>
      </c>
      <c r="R468" t="s">
        <v>5</v>
      </c>
    </row>
    <row r="469" spans="1:18" hidden="1">
      <c r="A469" t="s">
        <v>5</v>
      </c>
      <c r="B469" t="s">
        <v>5</v>
      </c>
      <c r="C469" t="s">
        <v>2234</v>
      </c>
      <c r="D469" t="s">
        <v>5</v>
      </c>
      <c r="E469" t="s">
        <v>2235</v>
      </c>
      <c r="F469" t="s">
        <v>4061</v>
      </c>
      <c r="G469" t="s">
        <v>4062</v>
      </c>
      <c r="H469" t="s">
        <v>4063</v>
      </c>
      <c r="I469" t="s">
        <v>5</v>
      </c>
      <c r="J469" t="s">
        <v>5</v>
      </c>
      <c r="K469" t="s">
        <v>4064</v>
      </c>
      <c r="L469" t="s">
        <v>5</v>
      </c>
      <c r="M469" t="s">
        <v>5</v>
      </c>
      <c r="N469" t="s">
        <v>5</v>
      </c>
      <c r="O469" t="s">
        <v>2240</v>
      </c>
      <c r="P469" t="s">
        <v>5</v>
      </c>
      <c r="Q469" t="s">
        <v>5</v>
      </c>
      <c r="R469" t="s">
        <v>5</v>
      </c>
    </row>
    <row r="470" spans="1:18" hidden="1">
      <c r="A470" t="s">
        <v>5</v>
      </c>
      <c r="B470" t="s">
        <v>5</v>
      </c>
      <c r="C470" t="s">
        <v>2234</v>
      </c>
      <c r="D470" t="s">
        <v>5</v>
      </c>
      <c r="E470" t="s">
        <v>2235</v>
      </c>
      <c r="F470" t="s">
        <v>4065</v>
      </c>
      <c r="G470" t="s">
        <v>4066</v>
      </c>
      <c r="H470" t="s">
        <v>4067</v>
      </c>
      <c r="I470" t="s">
        <v>5</v>
      </c>
      <c r="J470" t="s">
        <v>5</v>
      </c>
      <c r="K470" t="s">
        <v>4068</v>
      </c>
      <c r="L470" t="s">
        <v>5</v>
      </c>
      <c r="M470" t="s">
        <v>5</v>
      </c>
      <c r="N470" t="s">
        <v>5</v>
      </c>
      <c r="O470" t="s">
        <v>2240</v>
      </c>
      <c r="P470" t="s">
        <v>5</v>
      </c>
      <c r="Q470" t="s">
        <v>5</v>
      </c>
      <c r="R470" t="s">
        <v>5</v>
      </c>
    </row>
    <row r="471" spans="1:18">
      <c r="A471" t="s">
        <v>5</v>
      </c>
      <c r="B471" t="s">
        <v>5</v>
      </c>
      <c r="C471" t="s">
        <v>3094</v>
      </c>
      <c r="D471" t="s">
        <v>5</v>
      </c>
      <c r="E471" t="s">
        <v>3095</v>
      </c>
      <c r="F471" t="s">
        <v>4069</v>
      </c>
      <c r="G471" t="s">
        <v>4070</v>
      </c>
      <c r="H471" t="s">
        <v>4071</v>
      </c>
      <c r="I471" t="s">
        <v>5</v>
      </c>
      <c r="J471" t="s">
        <v>5</v>
      </c>
      <c r="K471" t="s">
        <v>4068</v>
      </c>
      <c r="L471" t="s">
        <v>5</v>
      </c>
      <c r="M471" t="s">
        <v>5</v>
      </c>
      <c r="N471" t="s">
        <v>5</v>
      </c>
      <c r="O471" t="s">
        <v>2240</v>
      </c>
      <c r="P471" t="s">
        <v>5</v>
      </c>
      <c r="Q471" t="s">
        <v>5</v>
      </c>
      <c r="R471" t="s">
        <v>5</v>
      </c>
    </row>
    <row r="472" spans="1:18" hidden="1">
      <c r="A472" t="s">
        <v>5</v>
      </c>
      <c r="B472" t="s">
        <v>5</v>
      </c>
      <c r="C472" t="s">
        <v>2234</v>
      </c>
      <c r="D472" t="s">
        <v>5</v>
      </c>
      <c r="E472" t="s">
        <v>2235</v>
      </c>
      <c r="F472" t="s">
        <v>4072</v>
      </c>
      <c r="G472" t="s">
        <v>4073</v>
      </c>
      <c r="H472" t="s">
        <v>4074</v>
      </c>
      <c r="I472" t="s">
        <v>5</v>
      </c>
      <c r="J472" t="s">
        <v>5</v>
      </c>
      <c r="K472" t="s">
        <v>4075</v>
      </c>
      <c r="L472" t="s">
        <v>5</v>
      </c>
      <c r="M472" t="s">
        <v>5</v>
      </c>
      <c r="N472" t="s">
        <v>5</v>
      </c>
      <c r="O472" t="s">
        <v>2240</v>
      </c>
      <c r="P472" t="s">
        <v>5</v>
      </c>
      <c r="Q472" t="s">
        <v>5</v>
      </c>
      <c r="R472" t="s">
        <v>5</v>
      </c>
    </row>
    <row r="473" spans="1:18">
      <c r="A473" t="s">
        <v>5</v>
      </c>
      <c r="B473" t="s">
        <v>5</v>
      </c>
      <c r="C473" t="s">
        <v>3094</v>
      </c>
      <c r="D473" t="s">
        <v>5</v>
      </c>
      <c r="E473" t="s">
        <v>3095</v>
      </c>
      <c r="F473" t="s">
        <v>4076</v>
      </c>
      <c r="G473" t="s">
        <v>4077</v>
      </c>
      <c r="H473" t="s">
        <v>4078</v>
      </c>
      <c r="I473" t="s">
        <v>5</v>
      </c>
      <c r="J473" t="s">
        <v>5</v>
      </c>
      <c r="K473" t="s">
        <v>4075</v>
      </c>
      <c r="L473" t="s">
        <v>5</v>
      </c>
      <c r="M473" t="s">
        <v>5</v>
      </c>
      <c r="N473" t="s">
        <v>5</v>
      </c>
      <c r="O473" t="s">
        <v>2240</v>
      </c>
      <c r="P473" t="s">
        <v>5</v>
      </c>
      <c r="Q473" t="s">
        <v>5</v>
      </c>
      <c r="R473" t="s">
        <v>5</v>
      </c>
    </row>
    <row r="474" spans="1:18" hidden="1">
      <c r="A474" t="s">
        <v>5</v>
      </c>
      <c r="B474" t="s">
        <v>5</v>
      </c>
      <c r="C474" t="s">
        <v>2234</v>
      </c>
      <c r="D474" t="s">
        <v>5</v>
      </c>
      <c r="E474" t="s">
        <v>2235</v>
      </c>
      <c r="F474" t="s">
        <v>4079</v>
      </c>
      <c r="G474" t="s">
        <v>4080</v>
      </c>
      <c r="H474" t="s">
        <v>4081</v>
      </c>
      <c r="I474" t="s">
        <v>5</v>
      </c>
      <c r="J474" t="s">
        <v>5</v>
      </c>
      <c r="K474" t="s">
        <v>4082</v>
      </c>
      <c r="L474" t="s">
        <v>5</v>
      </c>
      <c r="M474" t="s">
        <v>5</v>
      </c>
      <c r="N474" t="s">
        <v>5</v>
      </c>
      <c r="O474" t="s">
        <v>2240</v>
      </c>
      <c r="P474" t="s">
        <v>5</v>
      </c>
      <c r="Q474" t="s">
        <v>5</v>
      </c>
      <c r="R474" t="s">
        <v>5</v>
      </c>
    </row>
    <row r="475" spans="1:18" hidden="1">
      <c r="A475" t="s">
        <v>5</v>
      </c>
      <c r="B475" t="s">
        <v>5</v>
      </c>
      <c r="C475" t="s">
        <v>2234</v>
      </c>
      <c r="D475" t="s">
        <v>5</v>
      </c>
      <c r="E475" t="s">
        <v>2235</v>
      </c>
      <c r="F475" t="s">
        <v>4083</v>
      </c>
      <c r="G475" t="s">
        <v>4084</v>
      </c>
      <c r="H475" t="s">
        <v>4085</v>
      </c>
      <c r="I475" t="s">
        <v>5</v>
      </c>
      <c r="J475" t="s">
        <v>5</v>
      </c>
      <c r="K475" t="s">
        <v>4086</v>
      </c>
      <c r="L475" t="s">
        <v>5</v>
      </c>
      <c r="M475" t="s">
        <v>5</v>
      </c>
      <c r="N475" t="s">
        <v>5</v>
      </c>
      <c r="O475" t="s">
        <v>2240</v>
      </c>
      <c r="P475" t="s">
        <v>5</v>
      </c>
      <c r="Q475" t="s">
        <v>5</v>
      </c>
      <c r="R475" t="s">
        <v>5</v>
      </c>
    </row>
    <row r="476" spans="1:18" hidden="1">
      <c r="A476" t="s">
        <v>5</v>
      </c>
      <c r="B476" t="s">
        <v>5</v>
      </c>
      <c r="C476" t="s">
        <v>2234</v>
      </c>
      <c r="D476" t="s">
        <v>5</v>
      </c>
      <c r="E476" t="s">
        <v>2235</v>
      </c>
      <c r="F476" t="s">
        <v>4087</v>
      </c>
      <c r="G476" t="s">
        <v>4088</v>
      </c>
      <c r="H476" t="s">
        <v>4089</v>
      </c>
      <c r="I476" t="s">
        <v>5</v>
      </c>
      <c r="J476" t="s">
        <v>5</v>
      </c>
      <c r="K476" t="s">
        <v>4090</v>
      </c>
      <c r="L476" t="s">
        <v>5</v>
      </c>
      <c r="M476" t="s">
        <v>5</v>
      </c>
      <c r="N476" t="s">
        <v>5</v>
      </c>
      <c r="O476" t="s">
        <v>2240</v>
      </c>
      <c r="P476" t="s">
        <v>5</v>
      </c>
      <c r="Q476" t="s">
        <v>5</v>
      </c>
      <c r="R476" t="s">
        <v>5</v>
      </c>
    </row>
    <row r="477" spans="1:18">
      <c r="A477" t="s">
        <v>5</v>
      </c>
      <c r="B477" t="s">
        <v>5</v>
      </c>
      <c r="C477" t="s">
        <v>4091</v>
      </c>
      <c r="D477" t="s">
        <v>5</v>
      </c>
      <c r="E477" t="s">
        <v>4092</v>
      </c>
      <c r="F477" t="s">
        <v>4093</v>
      </c>
      <c r="G477" t="s">
        <v>4094</v>
      </c>
      <c r="H477" t="s">
        <v>4095</v>
      </c>
      <c r="I477" t="s">
        <v>5</v>
      </c>
      <c r="J477" t="s">
        <v>5</v>
      </c>
      <c r="K477" t="s">
        <v>2716</v>
      </c>
      <c r="L477" t="s">
        <v>5</v>
      </c>
      <c r="M477" t="s">
        <v>5</v>
      </c>
      <c r="N477" t="s">
        <v>5</v>
      </c>
      <c r="O477" t="s">
        <v>2240</v>
      </c>
      <c r="P477" t="s">
        <v>5</v>
      </c>
      <c r="Q477" t="s">
        <v>5</v>
      </c>
      <c r="R477" t="s">
        <v>5</v>
      </c>
    </row>
    <row r="478" spans="1:18">
      <c r="A478" t="s">
        <v>5</v>
      </c>
      <c r="B478" t="s">
        <v>5</v>
      </c>
      <c r="C478" t="s">
        <v>4096</v>
      </c>
      <c r="D478" t="s">
        <v>5</v>
      </c>
      <c r="E478" t="s">
        <v>4097</v>
      </c>
      <c r="F478" t="s">
        <v>4098</v>
      </c>
      <c r="G478" t="s">
        <v>4099</v>
      </c>
      <c r="H478" t="s">
        <v>4100</v>
      </c>
      <c r="I478" t="s">
        <v>5</v>
      </c>
      <c r="J478" t="s">
        <v>5</v>
      </c>
      <c r="K478" t="s">
        <v>3715</v>
      </c>
      <c r="L478" t="s">
        <v>5</v>
      </c>
      <c r="M478" t="s">
        <v>5</v>
      </c>
      <c r="N478" t="s">
        <v>5</v>
      </c>
      <c r="O478" t="s">
        <v>2240</v>
      </c>
      <c r="P478" t="s">
        <v>5</v>
      </c>
      <c r="Q478" t="s">
        <v>5</v>
      </c>
      <c r="R478" t="s">
        <v>5</v>
      </c>
    </row>
    <row r="479" spans="1:18">
      <c r="A479" t="s">
        <v>5</v>
      </c>
      <c r="B479" t="s">
        <v>5</v>
      </c>
      <c r="C479" t="s">
        <v>4101</v>
      </c>
      <c r="D479" t="s">
        <v>5</v>
      </c>
      <c r="E479" t="s">
        <v>4102</v>
      </c>
      <c r="F479" t="s">
        <v>4103</v>
      </c>
      <c r="G479" t="s">
        <v>4104</v>
      </c>
      <c r="H479" t="s">
        <v>4105</v>
      </c>
      <c r="I479" t="s">
        <v>5</v>
      </c>
      <c r="J479" t="s">
        <v>5</v>
      </c>
      <c r="K479" t="s">
        <v>4106</v>
      </c>
      <c r="L479" t="s">
        <v>5</v>
      </c>
      <c r="M479" t="s">
        <v>5</v>
      </c>
      <c r="N479" t="s">
        <v>5</v>
      </c>
      <c r="O479" t="s">
        <v>2240</v>
      </c>
      <c r="P479" t="s">
        <v>5</v>
      </c>
      <c r="Q479" t="s">
        <v>5</v>
      </c>
      <c r="R479" t="s">
        <v>5</v>
      </c>
    </row>
    <row r="480" spans="1:18">
      <c r="A480" t="s">
        <v>5</v>
      </c>
      <c r="B480" t="s">
        <v>5</v>
      </c>
      <c r="C480" t="s">
        <v>4107</v>
      </c>
      <c r="D480" t="s">
        <v>5</v>
      </c>
      <c r="E480" t="s">
        <v>4108</v>
      </c>
      <c r="F480" t="s">
        <v>4109</v>
      </c>
      <c r="G480" t="s">
        <v>4110</v>
      </c>
      <c r="H480" t="s">
        <v>4111</v>
      </c>
      <c r="I480" t="s">
        <v>5</v>
      </c>
      <c r="J480" t="s">
        <v>5</v>
      </c>
      <c r="K480" t="s">
        <v>2619</v>
      </c>
      <c r="L480" t="s">
        <v>5</v>
      </c>
      <c r="M480" t="s">
        <v>5</v>
      </c>
      <c r="N480" t="s">
        <v>5</v>
      </c>
      <c r="O480" t="s">
        <v>2240</v>
      </c>
      <c r="P480" t="s">
        <v>5</v>
      </c>
      <c r="Q480" t="s">
        <v>5</v>
      </c>
      <c r="R480" t="s">
        <v>5</v>
      </c>
    </row>
    <row r="481" spans="1:18" hidden="1">
      <c r="A481" t="s">
        <v>5</v>
      </c>
      <c r="B481" t="s">
        <v>5</v>
      </c>
      <c r="C481" t="s">
        <v>2234</v>
      </c>
      <c r="D481" t="s">
        <v>5</v>
      </c>
      <c r="E481" t="s">
        <v>2235</v>
      </c>
      <c r="F481" t="s">
        <v>4112</v>
      </c>
      <c r="G481" t="s">
        <v>4113</v>
      </c>
      <c r="H481" t="s">
        <v>4114</v>
      </c>
      <c r="I481" t="s">
        <v>5</v>
      </c>
      <c r="J481" t="s">
        <v>5</v>
      </c>
      <c r="K481" t="s">
        <v>4115</v>
      </c>
      <c r="L481" t="s">
        <v>5</v>
      </c>
      <c r="M481" t="s">
        <v>5</v>
      </c>
      <c r="N481" t="s">
        <v>5</v>
      </c>
      <c r="O481" t="s">
        <v>2240</v>
      </c>
      <c r="P481" t="s">
        <v>5</v>
      </c>
      <c r="Q481" t="s">
        <v>5</v>
      </c>
      <c r="R481" t="s">
        <v>5</v>
      </c>
    </row>
    <row r="482" spans="1:18" hidden="1">
      <c r="A482" t="s">
        <v>5</v>
      </c>
      <c r="B482" t="s">
        <v>5</v>
      </c>
      <c r="C482" t="s">
        <v>2234</v>
      </c>
      <c r="D482" t="s">
        <v>5</v>
      </c>
      <c r="E482" t="s">
        <v>2235</v>
      </c>
      <c r="F482" t="s">
        <v>4116</v>
      </c>
      <c r="G482" t="s">
        <v>4117</v>
      </c>
      <c r="H482" t="s">
        <v>4118</v>
      </c>
      <c r="I482" t="s">
        <v>5</v>
      </c>
      <c r="J482" t="s">
        <v>5</v>
      </c>
      <c r="K482" t="s">
        <v>4119</v>
      </c>
      <c r="L482" t="s">
        <v>5</v>
      </c>
      <c r="M482" t="s">
        <v>5</v>
      </c>
      <c r="N482" t="s">
        <v>5</v>
      </c>
      <c r="O482" t="s">
        <v>2240</v>
      </c>
      <c r="P482" t="s">
        <v>5</v>
      </c>
      <c r="Q482" t="s">
        <v>5</v>
      </c>
      <c r="R482" t="s">
        <v>5</v>
      </c>
    </row>
    <row r="483" spans="1:18" hidden="1">
      <c r="A483" t="s">
        <v>5</v>
      </c>
      <c r="B483" t="s">
        <v>5</v>
      </c>
      <c r="C483" t="s">
        <v>2234</v>
      </c>
      <c r="D483" t="s">
        <v>5</v>
      </c>
      <c r="E483" t="s">
        <v>2235</v>
      </c>
      <c r="F483" t="s">
        <v>4120</v>
      </c>
      <c r="G483" t="s">
        <v>4121</v>
      </c>
      <c r="H483" t="s">
        <v>4122</v>
      </c>
      <c r="I483" t="s">
        <v>5</v>
      </c>
      <c r="J483" t="s">
        <v>5</v>
      </c>
      <c r="K483" t="s">
        <v>3089</v>
      </c>
      <c r="L483" t="s">
        <v>5</v>
      </c>
      <c r="M483" t="s">
        <v>5</v>
      </c>
      <c r="N483" t="s">
        <v>5</v>
      </c>
      <c r="O483" t="s">
        <v>2240</v>
      </c>
      <c r="P483" t="s">
        <v>5</v>
      </c>
      <c r="Q483" t="s">
        <v>5</v>
      </c>
      <c r="R483" t="s">
        <v>5</v>
      </c>
    </row>
    <row r="484" spans="1:18" hidden="1">
      <c r="A484" t="s">
        <v>5</v>
      </c>
      <c r="B484" t="s">
        <v>5</v>
      </c>
      <c r="C484" t="s">
        <v>2234</v>
      </c>
      <c r="D484" t="s">
        <v>5</v>
      </c>
      <c r="E484" t="s">
        <v>2235</v>
      </c>
      <c r="F484" t="s">
        <v>4123</v>
      </c>
      <c r="G484" t="s">
        <v>4124</v>
      </c>
      <c r="H484" t="s">
        <v>4125</v>
      </c>
      <c r="I484" t="s">
        <v>5</v>
      </c>
      <c r="J484" t="s">
        <v>5</v>
      </c>
      <c r="K484" t="s">
        <v>4126</v>
      </c>
      <c r="L484" t="s">
        <v>5</v>
      </c>
      <c r="M484" t="s">
        <v>5</v>
      </c>
      <c r="N484" t="s">
        <v>5</v>
      </c>
      <c r="O484" t="s">
        <v>2240</v>
      </c>
      <c r="P484" t="s">
        <v>5</v>
      </c>
      <c r="Q484" t="s">
        <v>5</v>
      </c>
      <c r="R484" t="s">
        <v>5</v>
      </c>
    </row>
    <row r="485" spans="1:18" hidden="1">
      <c r="A485" t="s">
        <v>5</v>
      </c>
      <c r="B485" t="s">
        <v>5</v>
      </c>
      <c r="C485" t="s">
        <v>2234</v>
      </c>
      <c r="D485" t="s">
        <v>5</v>
      </c>
      <c r="E485" t="s">
        <v>2235</v>
      </c>
      <c r="F485" t="s">
        <v>4127</v>
      </c>
      <c r="G485" t="s">
        <v>4128</v>
      </c>
      <c r="H485" t="s">
        <v>4129</v>
      </c>
      <c r="I485" t="s">
        <v>5</v>
      </c>
      <c r="J485" t="s">
        <v>5</v>
      </c>
      <c r="K485" t="s">
        <v>4130</v>
      </c>
      <c r="L485" t="s">
        <v>5</v>
      </c>
      <c r="M485" t="s">
        <v>5</v>
      </c>
      <c r="N485" t="s">
        <v>5</v>
      </c>
      <c r="O485" t="s">
        <v>2240</v>
      </c>
      <c r="P485" t="s">
        <v>5</v>
      </c>
      <c r="Q485" t="s">
        <v>5</v>
      </c>
      <c r="R485" t="s">
        <v>5</v>
      </c>
    </row>
    <row r="486" spans="1:18" hidden="1">
      <c r="A486" t="s">
        <v>5</v>
      </c>
      <c r="B486" t="s">
        <v>5</v>
      </c>
      <c r="C486" t="s">
        <v>2234</v>
      </c>
      <c r="D486" t="s">
        <v>5</v>
      </c>
      <c r="E486" t="s">
        <v>2235</v>
      </c>
      <c r="F486" t="s">
        <v>4131</v>
      </c>
      <c r="G486" t="s">
        <v>4132</v>
      </c>
      <c r="H486" t="s">
        <v>4133</v>
      </c>
      <c r="I486" t="s">
        <v>5</v>
      </c>
      <c r="J486" t="s">
        <v>5</v>
      </c>
      <c r="K486" t="s">
        <v>4134</v>
      </c>
      <c r="L486" t="s">
        <v>5</v>
      </c>
      <c r="M486" t="s">
        <v>5</v>
      </c>
      <c r="N486" t="s">
        <v>5</v>
      </c>
      <c r="O486" t="s">
        <v>2240</v>
      </c>
      <c r="P486" t="s">
        <v>5</v>
      </c>
      <c r="Q486" t="s">
        <v>5</v>
      </c>
      <c r="R486" t="s">
        <v>5</v>
      </c>
    </row>
    <row r="487" spans="1:18" hidden="1">
      <c r="A487" t="s">
        <v>5</v>
      </c>
      <c r="B487" t="s">
        <v>5</v>
      </c>
      <c r="C487" t="s">
        <v>2234</v>
      </c>
      <c r="D487" t="s">
        <v>5</v>
      </c>
      <c r="E487" t="s">
        <v>2235</v>
      </c>
      <c r="F487" t="s">
        <v>4135</v>
      </c>
      <c r="G487" t="s">
        <v>4117</v>
      </c>
      <c r="H487" t="s">
        <v>4118</v>
      </c>
      <c r="I487" t="s">
        <v>5</v>
      </c>
      <c r="J487" t="s">
        <v>5</v>
      </c>
      <c r="K487" t="s">
        <v>4119</v>
      </c>
      <c r="L487" t="s">
        <v>5</v>
      </c>
      <c r="M487" t="s">
        <v>5</v>
      </c>
      <c r="N487" t="s">
        <v>5</v>
      </c>
      <c r="O487" t="s">
        <v>2240</v>
      </c>
      <c r="P487" t="s">
        <v>5</v>
      </c>
      <c r="Q487" t="s">
        <v>5</v>
      </c>
      <c r="R487" t="s">
        <v>5</v>
      </c>
    </row>
    <row r="488" spans="1:18">
      <c r="A488" t="s">
        <v>5</v>
      </c>
      <c r="B488" t="s">
        <v>5</v>
      </c>
      <c r="C488" t="s">
        <v>3094</v>
      </c>
      <c r="D488" t="s">
        <v>5</v>
      </c>
      <c r="E488" t="s">
        <v>3095</v>
      </c>
      <c r="F488" t="s">
        <v>4136</v>
      </c>
      <c r="G488" t="s">
        <v>4137</v>
      </c>
      <c r="H488" t="s">
        <v>4138</v>
      </c>
      <c r="I488" t="s">
        <v>5</v>
      </c>
      <c r="J488" t="s">
        <v>5</v>
      </c>
      <c r="K488" t="s">
        <v>4139</v>
      </c>
      <c r="L488" t="s">
        <v>5</v>
      </c>
      <c r="M488" t="s">
        <v>5</v>
      </c>
      <c r="N488" t="s">
        <v>5</v>
      </c>
      <c r="O488" t="s">
        <v>2240</v>
      </c>
      <c r="P488" t="s">
        <v>5</v>
      </c>
      <c r="Q488" t="s">
        <v>5</v>
      </c>
      <c r="R488" t="s">
        <v>5</v>
      </c>
    </row>
    <row r="489" spans="1:18" hidden="1">
      <c r="A489" t="s">
        <v>5</v>
      </c>
      <c r="B489" t="s">
        <v>5</v>
      </c>
      <c r="C489" t="s">
        <v>2234</v>
      </c>
      <c r="D489" t="s">
        <v>5</v>
      </c>
      <c r="E489" t="s">
        <v>2235</v>
      </c>
      <c r="F489" t="s">
        <v>4140</v>
      </c>
      <c r="G489" t="s">
        <v>4141</v>
      </c>
      <c r="H489" t="s">
        <v>4142</v>
      </c>
      <c r="I489" t="s">
        <v>5</v>
      </c>
      <c r="J489" t="s">
        <v>5</v>
      </c>
      <c r="K489" t="s">
        <v>3093</v>
      </c>
      <c r="L489" t="s">
        <v>5</v>
      </c>
      <c r="M489" t="s">
        <v>5</v>
      </c>
      <c r="N489" t="s">
        <v>5</v>
      </c>
      <c r="O489" t="s">
        <v>2240</v>
      </c>
      <c r="P489" t="s">
        <v>5</v>
      </c>
      <c r="Q489" t="s">
        <v>5</v>
      </c>
      <c r="R489" t="s">
        <v>5</v>
      </c>
    </row>
    <row r="490" spans="1:18">
      <c r="A490" t="s">
        <v>5</v>
      </c>
      <c r="B490" t="s">
        <v>5</v>
      </c>
      <c r="C490" t="s">
        <v>3094</v>
      </c>
      <c r="D490" t="s">
        <v>5</v>
      </c>
      <c r="E490" t="s">
        <v>3095</v>
      </c>
      <c r="F490" t="s">
        <v>4143</v>
      </c>
      <c r="G490" t="s">
        <v>4144</v>
      </c>
      <c r="H490" t="s">
        <v>4145</v>
      </c>
      <c r="I490" t="s">
        <v>5</v>
      </c>
      <c r="J490" t="s">
        <v>5</v>
      </c>
      <c r="K490" t="s">
        <v>4146</v>
      </c>
      <c r="L490" t="s">
        <v>5</v>
      </c>
      <c r="M490" t="s">
        <v>5</v>
      </c>
      <c r="N490" t="s">
        <v>5</v>
      </c>
      <c r="O490" t="s">
        <v>2612</v>
      </c>
      <c r="P490" t="s">
        <v>5</v>
      </c>
      <c r="Q490" t="s">
        <v>5</v>
      </c>
      <c r="R490" t="s">
        <v>5</v>
      </c>
    </row>
    <row r="491" spans="1:18" hidden="1">
      <c r="A491" t="s">
        <v>5</v>
      </c>
      <c r="B491" t="s">
        <v>5</v>
      </c>
      <c r="C491" t="s">
        <v>2234</v>
      </c>
      <c r="D491" t="s">
        <v>5</v>
      </c>
      <c r="E491" t="s">
        <v>2235</v>
      </c>
      <c r="F491" t="s">
        <v>4147</v>
      </c>
      <c r="G491" t="s">
        <v>4148</v>
      </c>
      <c r="H491" t="s">
        <v>4149</v>
      </c>
      <c r="I491" t="s">
        <v>5</v>
      </c>
      <c r="J491" t="s">
        <v>5</v>
      </c>
      <c r="K491" t="s">
        <v>4150</v>
      </c>
      <c r="L491" t="s">
        <v>5</v>
      </c>
      <c r="M491" t="s">
        <v>5</v>
      </c>
      <c r="N491" t="s">
        <v>5</v>
      </c>
      <c r="O491" t="s">
        <v>2240</v>
      </c>
      <c r="P491" t="s">
        <v>5</v>
      </c>
      <c r="Q491" t="s">
        <v>5</v>
      </c>
      <c r="R491" t="s">
        <v>5</v>
      </c>
    </row>
    <row r="492" spans="1:18">
      <c r="A492" t="s">
        <v>5</v>
      </c>
      <c r="B492" t="s">
        <v>5</v>
      </c>
      <c r="C492" t="s">
        <v>3094</v>
      </c>
      <c r="D492" t="s">
        <v>5</v>
      </c>
      <c r="E492" t="s">
        <v>3095</v>
      </c>
      <c r="F492" t="s">
        <v>4151</v>
      </c>
      <c r="G492" t="s">
        <v>4152</v>
      </c>
      <c r="H492" t="s">
        <v>4153</v>
      </c>
      <c r="I492" t="s">
        <v>5</v>
      </c>
      <c r="J492" t="s">
        <v>5</v>
      </c>
      <c r="K492" t="s">
        <v>4150</v>
      </c>
      <c r="L492" t="s">
        <v>5</v>
      </c>
      <c r="M492" t="s">
        <v>5</v>
      </c>
      <c r="N492" t="s">
        <v>5</v>
      </c>
      <c r="O492" t="s">
        <v>2240</v>
      </c>
      <c r="P492" t="s">
        <v>5</v>
      </c>
      <c r="Q492" t="s">
        <v>5</v>
      </c>
      <c r="R492" t="s">
        <v>5</v>
      </c>
    </row>
    <row r="493" spans="1:18" hidden="1"/>
  </sheetData>
  <phoneticPr fontId="2"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G210"/>
  <sheetViews>
    <sheetView workbookViewId="0">
      <selection activeCell="F27" sqref="F27"/>
    </sheetView>
  </sheetViews>
  <sheetFormatPr defaultColWidth="9.1796875" defaultRowHeight="14.5"/>
  <cols>
    <col min="1" max="1" width="19.26953125" style="12" bestFit="1" customWidth="1"/>
    <col min="2" max="2" width="22.54296875" style="12" customWidth="1"/>
    <col min="3" max="3" width="21.54296875" style="12" customWidth="1"/>
    <col min="4" max="4" width="9.1796875" style="12" customWidth="1"/>
    <col min="5" max="5" width="26.453125" style="12" customWidth="1"/>
    <col min="6" max="6" width="20.26953125" style="12" customWidth="1"/>
    <col min="7" max="7" width="18.81640625" style="12" customWidth="1"/>
    <col min="8" max="8" width="9.1796875" style="12" customWidth="1"/>
    <col min="9" max="16384" width="9.1796875" style="12"/>
  </cols>
  <sheetData>
    <row r="1" spans="1:7">
      <c r="A1" s="12" t="s">
        <v>4154</v>
      </c>
      <c r="B1" s="12" t="s">
        <v>4155</v>
      </c>
      <c r="C1" s="12" t="s">
        <v>4156</v>
      </c>
      <c r="D1" s="12" t="s">
        <v>4157</v>
      </c>
    </row>
    <row r="2" spans="1:7">
      <c r="A2" s="12" t="s">
        <v>2</v>
      </c>
    </row>
    <row r="3" spans="1:7">
      <c r="A3" s="12" t="s">
        <v>4158</v>
      </c>
      <c r="B3" s="12" t="s">
        <v>2234</v>
      </c>
      <c r="E3" s="12" t="s">
        <v>2</v>
      </c>
      <c r="F3" s="12" t="s">
        <v>2</v>
      </c>
      <c r="G3" s="12" t="s">
        <v>2</v>
      </c>
    </row>
    <row r="4" spans="1:7">
      <c r="A4" s="12" t="s">
        <v>4159</v>
      </c>
      <c r="B4" s="12" t="s">
        <v>4160</v>
      </c>
      <c r="E4" s="12" t="s">
        <v>2</v>
      </c>
      <c r="F4" s="12" t="s">
        <v>2</v>
      </c>
      <c r="G4" s="12" t="s">
        <v>2</v>
      </c>
    </row>
    <row r="5" spans="1:7">
      <c r="A5" s="12" t="s">
        <v>4161</v>
      </c>
      <c r="B5" s="12" t="s">
        <v>4162</v>
      </c>
      <c r="E5" s="12" t="s">
        <v>2</v>
      </c>
      <c r="F5" s="12" t="s">
        <v>2</v>
      </c>
      <c r="G5" s="12" t="s">
        <v>2</v>
      </c>
    </row>
    <row r="6" spans="1:7">
      <c r="A6" s="12" t="s">
        <v>4163</v>
      </c>
      <c r="B6" s="12" t="s">
        <v>2</v>
      </c>
      <c r="E6" s="12" t="s">
        <v>2</v>
      </c>
      <c r="F6" s="12" t="s">
        <v>2</v>
      </c>
      <c r="G6" s="12" t="s">
        <v>2</v>
      </c>
    </row>
    <row r="7" spans="1:7">
      <c r="A7" s="12" t="s">
        <v>4164</v>
      </c>
      <c r="B7" s="12" t="s">
        <v>2</v>
      </c>
      <c r="E7" s="12" t="s">
        <v>2</v>
      </c>
      <c r="F7" s="12" t="s">
        <v>2</v>
      </c>
      <c r="G7" s="12" t="s">
        <v>2</v>
      </c>
    </row>
    <row r="8" spans="1:7">
      <c r="A8" s="12" t="s">
        <v>4165</v>
      </c>
      <c r="B8" s="12" t="s">
        <v>2</v>
      </c>
      <c r="E8" s="12" t="s">
        <v>2</v>
      </c>
      <c r="F8" s="12" t="s">
        <v>2</v>
      </c>
      <c r="G8" s="12" t="s">
        <v>2</v>
      </c>
    </row>
    <row r="9" spans="1:7">
      <c r="A9" s="12" t="s">
        <v>4166</v>
      </c>
      <c r="B9" s="12" t="s">
        <v>2</v>
      </c>
    </row>
    <row r="10" spans="1:7">
      <c r="A10" s="12" t="s">
        <v>4167</v>
      </c>
      <c r="B10" s="12" t="s">
        <v>2234</v>
      </c>
    </row>
    <row r="11" spans="1:7">
      <c r="A11" s="12" t="s">
        <v>4168</v>
      </c>
      <c r="B11" s="12" t="s">
        <v>2241</v>
      </c>
    </row>
    <row r="12" spans="1:7">
      <c r="A12" s="12" t="s">
        <v>4169</v>
      </c>
      <c r="B12" s="12" t="s">
        <v>4170</v>
      </c>
    </row>
    <row r="13" spans="1:7">
      <c r="A13" s="12" t="s">
        <v>4171</v>
      </c>
      <c r="B13" s="12" t="s">
        <v>4172</v>
      </c>
    </row>
    <row r="14" spans="1:7">
      <c r="B14" s="12" t="s">
        <v>2241</v>
      </c>
    </row>
    <row r="15" spans="1:7">
      <c r="A15" s="12" t="s">
        <v>4173</v>
      </c>
      <c r="B15" s="12" t="s">
        <v>4174</v>
      </c>
    </row>
    <row r="16" spans="1:7">
      <c r="A16" s="12" t="s">
        <v>4175</v>
      </c>
      <c r="B16" s="12" t="s">
        <v>2241</v>
      </c>
    </row>
    <row r="17" spans="1:2">
      <c r="A17" s="12" t="s">
        <v>4176</v>
      </c>
      <c r="B17" s="12" t="s">
        <v>2241</v>
      </c>
    </row>
    <row r="18" spans="1:2">
      <c r="A18" s="12" t="s">
        <v>4177</v>
      </c>
      <c r="B18" s="12" t="s">
        <v>2241</v>
      </c>
    </row>
    <row r="19" spans="1:2">
      <c r="B19" s="12" t="s">
        <v>2234</v>
      </c>
    </row>
    <row r="20" spans="1:2">
      <c r="B20" s="12" t="s">
        <v>2</v>
      </c>
    </row>
    <row r="21" spans="1:2">
      <c r="B21" s="12" t="s">
        <v>2</v>
      </c>
    </row>
    <row r="22" spans="1:2">
      <c r="B22" s="12" t="s">
        <v>2</v>
      </c>
    </row>
    <row r="200" spans="2:2">
      <c r="B200" s="12" t="s">
        <v>4178</v>
      </c>
    </row>
    <row r="210" spans="2:2">
      <c r="B210" s="12" t="s">
        <v>4179</v>
      </c>
    </row>
  </sheetData>
  <phoneticPr fontId="2"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I1"/>
  <sheetViews>
    <sheetView workbookViewId="0">
      <selection activeCell="A2" sqref="A2"/>
    </sheetView>
  </sheetViews>
  <sheetFormatPr defaultRowHeight="14.5"/>
  <cols>
    <col min="1" max="1" width="11.54296875" bestFit="1" customWidth="1"/>
    <col min="4" max="4" width="16.1796875" bestFit="1" customWidth="1"/>
    <col min="5" max="5" width="13.81640625" bestFit="1" customWidth="1"/>
    <col min="6" max="6" width="14.453125" bestFit="1" customWidth="1"/>
    <col min="7" max="7" width="12.54296875" bestFit="1" customWidth="1"/>
    <col min="8" max="8" width="17" bestFit="1" customWidth="1"/>
    <col min="9" max="9" width="11.26953125" bestFit="1" customWidth="1"/>
  </cols>
  <sheetData>
    <row r="1" spans="1:9">
      <c r="A1" t="s">
        <v>4180</v>
      </c>
      <c r="B1" t="s">
        <v>4181</v>
      </c>
      <c r="C1" t="s">
        <v>4182</v>
      </c>
      <c r="D1" t="s">
        <v>4183</v>
      </c>
      <c r="E1" t="s">
        <v>4184</v>
      </c>
      <c r="F1" t="s">
        <v>4185</v>
      </c>
      <c r="G1" t="s">
        <v>4186</v>
      </c>
      <c r="H1" t="s">
        <v>4187</v>
      </c>
      <c r="I1" t="s">
        <v>4188</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
  <sheetViews>
    <sheetView workbookViewId="0">
      <selection sqref="A1:XFD1048576"/>
    </sheetView>
  </sheetViews>
  <sheetFormatPr defaultRowHeight="14.5"/>
  <sheetData/>
  <sheetProtection password="E42B" sheet="1"/>
  <phoneticPr fontId="2"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22:A198"/>
  <sheetViews>
    <sheetView workbookViewId="0">
      <selection activeCell="F22" sqref="F22"/>
    </sheetView>
  </sheetViews>
  <sheetFormatPr defaultRowHeight="14.5"/>
  <sheetData>
    <row r="22" spans="1:1">
      <c r="A22" t="s">
        <v>4189</v>
      </c>
    </row>
    <row r="24" spans="1:1">
      <c r="A24" t="s">
        <v>4190</v>
      </c>
    </row>
    <row r="26" spans="1:1">
      <c r="A26" t="s">
        <v>4191</v>
      </c>
    </row>
    <row r="28" spans="1:1">
      <c r="A28" t="s">
        <v>4192</v>
      </c>
    </row>
    <row r="30" spans="1:1">
      <c r="A30" t="s">
        <v>4193</v>
      </c>
    </row>
    <row r="32" spans="1:1">
      <c r="A32" t="s">
        <v>4194</v>
      </c>
    </row>
    <row r="34" spans="1:1">
      <c r="A34" t="s">
        <v>4195</v>
      </c>
    </row>
    <row r="36" spans="1:1">
      <c r="A36" t="s">
        <v>4196</v>
      </c>
    </row>
    <row r="38" spans="1:1">
      <c r="A38" t="s">
        <v>4197</v>
      </c>
    </row>
    <row r="40" spans="1:1">
      <c r="A40" t="s">
        <v>4198</v>
      </c>
    </row>
    <row r="42" spans="1:1">
      <c r="A42" t="s">
        <v>4199</v>
      </c>
    </row>
    <row r="44" spans="1:1">
      <c r="A44" t="s">
        <v>4200</v>
      </c>
    </row>
    <row r="46" spans="1:1">
      <c r="A46" t="s">
        <v>4201</v>
      </c>
    </row>
    <row r="48" spans="1:1">
      <c r="A48" t="s">
        <v>4202</v>
      </c>
    </row>
    <row r="50" spans="1:1">
      <c r="A50" t="s">
        <v>4203</v>
      </c>
    </row>
    <row r="52" spans="1:1">
      <c r="A52" t="s">
        <v>4204</v>
      </c>
    </row>
    <row r="54" spans="1:1">
      <c r="A54" t="s">
        <v>4205</v>
      </c>
    </row>
    <row r="56" spans="1:1">
      <c r="A56" t="s">
        <v>4206</v>
      </c>
    </row>
    <row r="58" spans="1:1">
      <c r="A58" t="s">
        <v>4207</v>
      </c>
    </row>
    <row r="60" spans="1:1">
      <c r="A60" t="s">
        <v>4208</v>
      </c>
    </row>
    <row r="62" spans="1:1">
      <c r="A62" t="s">
        <v>4209</v>
      </c>
    </row>
    <row r="64" spans="1:1">
      <c r="A64" t="s">
        <v>4210</v>
      </c>
    </row>
    <row r="66" spans="1:1">
      <c r="A66" t="s">
        <v>4211</v>
      </c>
    </row>
    <row r="68" spans="1:1">
      <c r="A68" t="s">
        <v>4212</v>
      </c>
    </row>
    <row r="70" spans="1:1">
      <c r="A70" t="s">
        <v>4213</v>
      </c>
    </row>
    <row r="72" spans="1:1">
      <c r="A72" t="s">
        <v>4214</v>
      </c>
    </row>
    <row r="74" spans="1:1">
      <c r="A74" t="s">
        <v>4215</v>
      </c>
    </row>
    <row r="76" spans="1:1">
      <c r="A76" t="s">
        <v>4216</v>
      </c>
    </row>
    <row r="78" spans="1:1">
      <c r="A78" t="s">
        <v>4217</v>
      </c>
    </row>
    <row r="80" spans="1:1">
      <c r="A80" t="s">
        <v>4218</v>
      </c>
    </row>
    <row r="82" spans="1:1">
      <c r="A82" t="s">
        <v>4219</v>
      </c>
    </row>
    <row r="84" spans="1:1">
      <c r="A84" t="s">
        <v>4220</v>
      </c>
    </row>
    <row r="86" spans="1:1">
      <c r="A86" t="s">
        <v>4221</v>
      </c>
    </row>
    <row r="88" spans="1:1">
      <c r="A88" t="s">
        <v>4222</v>
      </c>
    </row>
    <row r="90" spans="1:1">
      <c r="A90" t="s">
        <v>4223</v>
      </c>
    </row>
    <row r="92" spans="1:1">
      <c r="A92" t="s">
        <v>4224</v>
      </c>
    </row>
    <row r="94" spans="1:1">
      <c r="A94" t="s">
        <v>4225</v>
      </c>
    </row>
    <row r="96" spans="1:1">
      <c r="A96" t="s">
        <v>4226</v>
      </c>
    </row>
    <row r="98" spans="1:1">
      <c r="A98" t="s">
        <v>4227</v>
      </c>
    </row>
    <row r="100" spans="1:1">
      <c r="A100" t="s">
        <v>4228</v>
      </c>
    </row>
    <row r="102" spans="1:1">
      <c r="A102" t="s">
        <v>4229</v>
      </c>
    </row>
    <row r="104" spans="1:1">
      <c r="A104" t="s">
        <v>4230</v>
      </c>
    </row>
    <row r="106" spans="1:1">
      <c r="A106" t="s">
        <v>4231</v>
      </c>
    </row>
    <row r="108" spans="1:1">
      <c r="A108" t="s">
        <v>4232</v>
      </c>
    </row>
    <row r="110" spans="1:1">
      <c r="A110" t="s">
        <v>4233</v>
      </c>
    </row>
    <row r="112" spans="1:1">
      <c r="A112" t="s">
        <v>4234</v>
      </c>
    </row>
    <row r="114" spans="1:1">
      <c r="A114" t="s">
        <v>4235</v>
      </c>
    </row>
    <row r="116" spans="1:1">
      <c r="A116" t="s">
        <v>4236</v>
      </c>
    </row>
    <row r="118" spans="1:1">
      <c r="A118" t="s">
        <v>4237</v>
      </c>
    </row>
    <row r="120" spans="1:1">
      <c r="A120" t="s">
        <v>4238</v>
      </c>
    </row>
    <row r="122" spans="1:1">
      <c r="A122" t="s">
        <v>4239</v>
      </c>
    </row>
    <row r="124" spans="1:1">
      <c r="A124" t="s">
        <v>4240</v>
      </c>
    </row>
    <row r="126" spans="1:1">
      <c r="A126" t="s">
        <v>4241</v>
      </c>
    </row>
    <row r="128" spans="1:1">
      <c r="A128" t="s">
        <v>4242</v>
      </c>
    </row>
    <row r="130" spans="1:1">
      <c r="A130" t="s">
        <v>4243</v>
      </c>
    </row>
    <row r="132" spans="1:1">
      <c r="A132" t="s">
        <v>4244</v>
      </c>
    </row>
    <row r="134" spans="1:1">
      <c r="A134" t="s">
        <v>4245</v>
      </c>
    </row>
    <row r="136" spans="1:1">
      <c r="A136" t="s">
        <v>4246</v>
      </c>
    </row>
    <row r="138" spans="1:1">
      <c r="A138" t="s">
        <v>4247</v>
      </c>
    </row>
    <row r="140" spans="1:1">
      <c r="A140" t="s">
        <v>4248</v>
      </c>
    </row>
    <row r="142" spans="1:1">
      <c r="A142" t="s">
        <v>4249</v>
      </c>
    </row>
    <row r="144" spans="1:1">
      <c r="A144" t="s">
        <v>4250</v>
      </c>
    </row>
    <row r="146" spans="1:1">
      <c r="A146" t="s">
        <v>4251</v>
      </c>
    </row>
    <row r="148" spans="1:1">
      <c r="A148" t="s">
        <v>4252</v>
      </c>
    </row>
    <row r="150" spans="1:1">
      <c r="A150" t="s">
        <v>4253</v>
      </c>
    </row>
    <row r="152" spans="1:1">
      <c r="A152" t="s">
        <v>4254</v>
      </c>
    </row>
    <row r="154" spans="1:1">
      <c r="A154" t="s">
        <v>4255</v>
      </c>
    </row>
    <row r="156" spans="1:1">
      <c r="A156" t="s">
        <v>4256</v>
      </c>
    </row>
    <row r="158" spans="1:1">
      <c r="A158" t="s">
        <v>4257</v>
      </c>
    </row>
    <row r="160" spans="1:1">
      <c r="A160" t="s">
        <v>4258</v>
      </c>
    </row>
    <row r="162" spans="1:1">
      <c r="A162" t="s">
        <v>4259</v>
      </c>
    </row>
    <row r="164" spans="1:1">
      <c r="A164" t="s">
        <v>4260</v>
      </c>
    </row>
    <row r="166" spans="1:1">
      <c r="A166" t="s">
        <v>4261</v>
      </c>
    </row>
    <row r="168" spans="1:1">
      <c r="A168" t="s">
        <v>4262</v>
      </c>
    </row>
    <row r="170" spans="1:1">
      <c r="A170" t="s">
        <v>4263</v>
      </c>
    </row>
    <row r="172" spans="1:1">
      <c r="A172" t="s">
        <v>4264</v>
      </c>
    </row>
    <row r="174" spans="1:1">
      <c r="A174" t="s">
        <v>4265</v>
      </c>
    </row>
    <row r="176" spans="1:1">
      <c r="A176" t="s">
        <v>4266</v>
      </c>
    </row>
    <row r="178" spans="1:1">
      <c r="A178" t="s">
        <v>4267</v>
      </c>
    </row>
    <row r="180" spans="1:1">
      <c r="A180" t="s">
        <v>4268</v>
      </c>
    </row>
    <row r="182" spans="1:1">
      <c r="A182" t="s">
        <v>4269</v>
      </c>
    </row>
    <row r="184" spans="1:1">
      <c r="A184" t="s">
        <v>4270</v>
      </c>
    </row>
    <row r="186" spans="1:1">
      <c r="A186" t="s">
        <v>4271</v>
      </c>
    </row>
    <row r="188" spans="1:1">
      <c r="A188" t="s">
        <v>4272</v>
      </c>
    </row>
    <row r="190" spans="1:1">
      <c r="A190" t="s">
        <v>4273</v>
      </c>
    </row>
    <row r="192" spans="1:1">
      <c r="A192" t="s">
        <v>4274</v>
      </c>
    </row>
    <row r="194" spans="1:1">
      <c r="A194" t="s">
        <v>4275</v>
      </c>
    </row>
    <row r="196" spans="1:1">
      <c r="A196" t="s">
        <v>4276</v>
      </c>
    </row>
    <row r="198" spans="1:1">
      <c r="A198" t="s">
        <v>4277</v>
      </c>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13"/>
  <sheetViews>
    <sheetView showGridLines="0" topLeftCell="A4" workbookViewId="0">
      <selection activeCell="A2" sqref="A2"/>
    </sheetView>
  </sheetViews>
  <sheetFormatPr defaultColWidth="9.1796875" defaultRowHeight="11.5"/>
  <cols>
    <col min="1" max="1" width="152.54296875" style="36" customWidth="1"/>
    <col min="2" max="2" width="10.26953125" style="26" customWidth="1"/>
    <col min="3" max="3" width="9.1796875" style="26" customWidth="1"/>
    <col min="4" max="16384" width="9.1796875" style="26"/>
  </cols>
  <sheetData>
    <row r="1" spans="1:1" ht="47.25" customHeight="1">
      <c r="A1"/>
    </row>
    <row r="2" spans="1:1" ht="20">
      <c r="A2" s="27" t="s">
        <v>8</v>
      </c>
    </row>
    <row r="3" spans="1:1" ht="18.5">
      <c r="A3" s="28" t="s">
        <v>9</v>
      </c>
    </row>
    <row r="4" spans="1:1" ht="185">
      <c r="A4" s="29" t="s">
        <v>10</v>
      </c>
    </row>
    <row r="5" spans="1:1" ht="39.5">
      <c r="A5" s="30" t="s">
        <v>11</v>
      </c>
    </row>
    <row r="6" spans="1:1" ht="18.5">
      <c r="A6" s="31" t="s">
        <v>12</v>
      </c>
    </row>
    <row r="7" spans="1:1" ht="18.5">
      <c r="A7" s="32" t="s">
        <v>13</v>
      </c>
    </row>
    <row r="8" spans="1:1" ht="92.5">
      <c r="A8" s="33" t="s">
        <v>14</v>
      </c>
    </row>
    <row r="9" spans="1:1" ht="37">
      <c r="A9" s="34" t="s">
        <v>15</v>
      </c>
    </row>
    <row r="10" spans="1:1" ht="166.5">
      <c r="A10" s="34" t="s">
        <v>16</v>
      </c>
    </row>
    <row r="11" spans="1:1" ht="18.5">
      <c r="A11" s="34" t="s">
        <v>17</v>
      </c>
    </row>
    <row r="12" spans="1:1" ht="277.5">
      <c r="A12" s="34" t="s">
        <v>18</v>
      </c>
    </row>
    <row r="13" spans="1:1">
      <c r="A13" s="35"/>
    </row>
  </sheetData>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N21"/>
  <sheetViews>
    <sheetView showGridLines="0" topLeftCell="B1" workbookViewId="0">
      <selection activeCell="D11" sqref="D11:F11"/>
    </sheetView>
  </sheetViews>
  <sheetFormatPr defaultColWidth="9.1796875" defaultRowHeight="14.5"/>
  <cols>
    <col min="1" max="1" width="1.26953125" style="17" hidden="1" customWidth="1"/>
    <col min="2" max="2" width="4.7265625" style="17" customWidth="1"/>
    <col min="3" max="3" width="23.6328125" style="13" customWidth="1"/>
    <col min="4" max="5" width="13.26953125" style="17" customWidth="1"/>
    <col min="6" max="6" width="14.7265625" style="17" customWidth="1"/>
    <col min="7" max="26" width="13.26953125" style="17" customWidth="1"/>
    <col min="27" max="27" width="9.1796875" style="17" customWidth="1"/>
    <col min="28" max="16384" width="9.1796875" style="17"/>
  </cols>
  <sheetData>
    <row r="1" spans="1:14" ht="18.75" customHeight="1">
      <c r="L1" s="90" t="s">
        <v>0</v>
      </c>
      <c r="M1" s="91"/>
      <c r="N1" s="20"/>
    </row>
    <row r="2" spans="1:14" ht="66" customHeight="1"/>
    <row r="3" spans="1:14" ht="39" customHeight="1">
      <c r="C3" s="92" t="str">
        <f>VLOOKUP("Label_SummaryTitle",SiteText!A:F,languages!E1,0)</f>
        <v>Customer Order Summary</v>
      </c>
      <c r="D3" s="92"/>
      <c r="E3" s="92"/>
      <c r="F3" s="92"/>
      <c r="G3" s="92"/>
      <c r="H3" s="92"/>
      <c r="I3" s="92"/>
      <c r="J3" s="92"/>
      <c r="K3" s="92"/>
    </row>
    <row r="4" spans="1:14" ht="7.5" hidden="1" customHeight="1"/>
    <row r="5" spans="1:14" hidden="1">
      <c r="C5" s="15"/>
      <c r="D5" s="17" t="s">
        <v>1</v>
      </c>
      <c r="H5" s="21"/>
      <c r="I5" s="21"/>
    </row>
    <row r="6" spans="1:14" ht="15.75" hidden="1" customHeight="1">
      <c r="A6" s="17" t="s">
        <v>2</v>
      </c>
      <c r="B6" s="17" t="s">
        <v>2</v>
      </c>
      <c r="C6" s="13" t="s">
        <v>2</v>
      </c>
    </row>
    <row r="7" spans="1:14" ht="11.25" hidden="1" customHeight="1">
      <c r="C7" s="18"/>
    </row>
    <row r="8" spans="1:14" ht="13.5" hidden="1" customHeight="1">
      <c r="C8" s="19"/>
      <c r="D8" s="22"/>
      <c r="E8" s="22"/>
      <c r="F8" s="22"/>
      <c r="G8" s="22"/>
      <c r="H8" s="22"/>
      <c r="I8" s="22"/>
      <c r="J8" s="22"/>
      <c r="K8" s="22"/>
    </row>
    <row r="9" spans="1:14">
      <c r="C9" s="15" t="str">
        <f>VLOOKUP("Label_Customer",SiteText!A:F,languages!E1,0)</f>
        <v>CUSTOMER</v>
      </c>
      <c r="D9" s="23"/>
      <c r="E9" s="23"/>
      <c r="F9" s="23"/>
      <c r="G9" s="23"/>
      <c r="H9" s="15" t="str">
        <f>VLOOKUP("Label_ShipTo",SiteText!A:K,languages!E1,0)</f>
        <v>SHIP TO</v>
      </c>
      <c r="I9" s="24"/>
    </row>
    <row r="10" spans="1:14">
      <c r="C10" s="16" t="str">
        <f>VLOOKUP("Label_CustomerName",SiteText!A:F,languages!E1,0)</f>
        <v>Customer Name</v>
      </c>
      <c r="D10" s="93" t="str">
        <f>IFERROR(VLOOKUP(D11,SoldToShipTo!A:B,2,0),"")</f>
        <v/>
      </c>
      <c r="E10" s="94"/>
      <c r="F10" s="95"/>
      <c r="G10" s="23" t="s">
        <v>3</v>
      </c>
      <c r="H10" s="99"/>
      <c r="I10" s="100"/>
      <c r="J10" s="100"/>
      <c r="K10" s="101"/>
      <c r="L10" s="80" t="str">
        <f>IF(AND(COUNTIFS(SoldToShipTo!A:A,D11,SoldToShipTo!E:E,H10)=0,H10&lt;&gt;""),VLOOKUP("Warning_InvalidShipto",SiteText!A:K,languages!E1,0),"")</f>
        <v/>
      </c>
    </row>
    <row r="11" spans="1:14">
      <c r="C11" s="16" t="str">
        <f>VLOOKUP("Label_CustomerNumber",SiteText!A:F,languages!E1,0)</f>
        <v>Customer Number</v>
      </c>
      <c r="D11" s="96" t="s">
        <v>4</v>
      </c>
      <c r="E11" s="97"/>
      <c r="F11" s="98"/>
      <c r="G11" s="25"/>
      <c r="H11" s="25"/>
      <c r="I11" s="25"/>
    </row>
    <row r="12" spans="1:14">
      <c r="C12" s="16" t="str">
        <f>VLOOKUP("Label_PO",SiteText!A:F,languages!E1,0)</f>
        <v>Purchase Order</v>
      </c>
      <c r="D12" s="96"/>
      <c r="E12" s="97"/>
      <c r="F12" s="98"/>
      <c r="G12" s="25"/>
      <c r="H12" s="25"/>
      <c r="I12" s="25"/>
    </row>
    <row r="15" spans="1:14" ht="24" customHeight="1">
      <c r="C15" s="13" t="str">
        <f>VLOOKUP("Label_GenderLable",SiteText!A:K,languages!E1,0)</f>
        <v>Gender/Label</v>
      </c>
      <c r="D15" s="17" t="s">
        <v>3</v>
      </c>
      <c r="E15" s="81">
        <v>45958</v>
      </c>
      <c r="F15" s="17" t="str">
        <f>VLOOKUP("Label_Total",SiteText!A:K,languages!E1,0)</f>
        <v>Total</v>
      </c>
    </row>
    <row r="16" spans="1:14">
      <c r="C16" s="82" t="s">
        <v>5</v>
      </c>
      <c r="D16" s="83" t="str">
        <f>VLOOKUP("Label_Quantity",SiteText!A:K,languages!E1,0)</f>
        <v>Quantity</v>
      </c>
      <c r="E16" s="83" t="str">
        <f>VLOOKUP("Label_Amount",SiteText!A:K,languages!E1,0)</f>
        <v>Amount</v>
      </c>
      <c r="F16" s="83" t="str">
        <f>VLOOKUP("Label_Quantity",SiteText!A:K,languages!E1,0)</f>
        <v>Quantity</v>
      </c>
      <c r="G16" s="83" t="str">
        <f>VLOOKUP("Label_Amount",SiteText!A:K,languages!E1,0)</f>
        <v>Amount</v>
      </c>
    </row>
    <row r="17" spans="3:7">
      <c r="C17" s="84" t="s">
        <v>6</v>
      </c>
      <c r="D17" s="85">
        <f>SUMPRODUCT((Delivery!D21:D198=C17)*1, (Delivery!AZ21:AZ198))</f>
        <v>0</v>
      </c>
      <c r="E17" s="86">
        <f>SUMPRODUCT((Delivery!D21:D198=C17)*1, (Delivery!BC21:BC198))</f>
        <v>0</v>
      </c>
      <c r="F17" s="85">
        <f>SUM(D17)</f>
        <v>0</v>
      </c>
      <c r="G17" s="86">
        <f>SUM(E17)</f>
        <v>0</v>
      </c>
    </row>
    <row r="18" spans="3:7">
      <c r="C18" s="84" t="s">
        <v>7</v>
      </c>
      <c r="D18" s="85">
        <f>SUMPRODUCT((Delivery!D21:D198=C18)*1, (Delivery!AZ21:AZ198))</f>
        <v>0</v>
      </c>
      <c r="E18" s="86">
        <f>SUMPRODUCT((Delivery!D21:D198=C18)*1, (Delivery!BC21:BC198))</f>
        <v>0</v>
      </c>
      <c r="F18" s="85">
        <f>SUM(D18)</f>
        <v>0</v>
      </c>
      <c r="G18" s="86">
        <f>SUM(E18)</f>
        <v>0</v>
      </c>
    </row>
    <row r="19" spans="3:7">
      <c r="C19" s="87" t="str">
        <f>VLOOKUP("Label_OrderTotal",SiteText!A:K,languages!E1,0)</f>
        <v>Order Total</v>
      </c>
      <c r="D19" s="88">
        <f>SUM(D17, D18)</f>
        <v>0</v>
      </c>
      <c r="E19" s="89">
        <f>SUM(E17, E18)</f>
        <v>0</v>
      </c>
      <c r="F19" s="88">
        <f>SUM(F17, F18)</f>
        <v>0</v>
      </c>
      <c r="G19" s="89">
        <f>SUM(G17, G18)</f>
        <v>0</v>
      </c>
    </row>
    <row r="21" spans="3:7">
      <c r="C21" s="87" t="str">
        <f>VLOOKUP("Label_GrandTotal",SiteText!A:K,languages!E1,0)</f>
        <v>Grand Total</v>
      </c>
      <c r="D21" s="88">
        <f>SUM(D19)</f>
        <v>0</v>
      </c>
      <c r="E21" s="89">
        <f>SUM(E19)</f>
        <v>0</v>
      </c>
      <c r="F21" s="88">
        <f>SUM(F19)</f>
        <v>0</v>
      </c>
      <c r="G21" s="89">
        <f>SUM(G19)</f>
        <v>0</v>
      </c>
    </row>
  </sheetData>
  <sheetProtection password="E42B" sheet="1" autoFilter="0"/>
  <mergeCells count="6">
    <mergeCell ref="L1:M1"/>
    <mergeCell ref="C3:K3"/>
    <mergeCell ref="D10:F10"/>
    <mergeCell ref="D11:F11"/>
    <mergeCell ref="D12:F12"/>
    <mergeCell ref="H10:K10"/>
  </mergeCells>
  <phoneticPr fontId="2" type="noConversion"/>
  <dataValidations count="1">
    <dataValidation type="date" allowBlank="1" showInputMessage="1" showErrorMessage="1" errorTitle="Date Format Validation" error="Wrong Date Format" sqref="D16 H16 F16" xr:uid="{00000000-0002-0000-0300-000000000000}">
      <formula1>1</formula1>
      <formula2>401768</formula2>
    </dataValidation>
  </dataValidations>
  <pageMargins left="0.1" right="0.1" top="0.4" bottom="0.4" header="0.3" footer="0.3"/>
  <pageSetup paperSize="9" fitToHeight="0" orientation="portrait"/>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languages!$A:$A</xm:f>
          </x14:formula1>
          <xm:sqref>D5:F5 L1:N1</xm:sqref>
        </x14:dataValidation>
        <x14:dataValidation type="list" errorStyle="warning" allowBlank="1" showErrorMessage="1" errorTitle="An invalid value was entered" error="Select a value from the list" xr:uid="{00000000-0002-0000-0300-000002000000}">
          <x14:formula1>
            <xm:f>OFFSET(SoldToShipTo!$A$1,MATCH(D11,SoldToShipTo!$A:$A,0)-1,4,COUNTIF(SoldToShipTo!$A:$A,D11))</xm:f>
          </x14:formula1>
          <xm:sqref>H10:K10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dimension ref="A1:E4"/>
  <sheetViews>
    <sheetView workbookViewId="0"/>
  </sheetViews>
  <sheetFormatPr defaultRowHeight="14.5"/>
  <cols>
    <col min="5" max="5" width="9.1796875" customWidth="1"/>
  </cols>
  <sheetData>
    <row r="1" spans="1:5">
      <c r="A1" s="14" t="s">
        <v>1</v>
      </c>
      <c r="B1" t="s">
        <v>4281</v>
      </c>
      <c r="E1" s="14">
        <f>IF(ISERROR(MATCH(Summary!L1,languages!A:A,0)),2,MATCH(Summary!L1,languages!A:A,0)+1)</f>
        <v>2</v>
      </c>
    </row>
    <row r="2" spans="1:5">
      <c r="A2" s="14" t="s">
        <v>4282</v>
      </c>
      <c r="B2" s="14" t="s">
        <v>4283</v>
      </c>
    </row>
    <row r="3" spans="1:5">
      <c r="A3" s="14" t="s">
        <v>4284</v>
      </c>
      <c r="B3" s="14" t="s">
        <v>4285</v>
      </c>
    </row>
    <row r="4" spans="1:5">
      <c r="A4" t="s">
        <v>4286</v>
      </c>
      <c r="B4" t="s">
        <v>4287</v>
      </c>
    </row>
  </sheetData>
  <phoneticPr fontId="2"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dimension ref="A1:E39"/>
  <sheetViews>
    <sheetView workbookViewId="0">
      <selection activeCell="A19" sqref="A19"/>
    </sheetView>
  </sheetViews>
  <sheetFormatPr defaultColWidth="16.7265625" defaultRowHeight="14.5"/>
  <sheetData>
    <row r="1" spans="1:5">
      <c r="A1" t="s">
        <v>4288</v>
      </c>
      <c r="B1" t="s">
        <v>4289</v>
      </c>
      <c r="C1" t="s">
        <v>4290</v>
      </c>
      <c r="D1" t="s">
        <v>4291</v>
      </c>
      <c r="E1" t="s">
        <v>4292</v>
      </c>
    </row>
    <row r="2" spans="1:5">
      <c r="A2" t="s">
        <v>4293</v>
      </c>
      <c r="B2" t="s">
        <v>4294</v>
      </c>
      <c r="C2" t="s">
        <v>5</v>
      </c>
      <c r="D2" t="s">
        <v>5</v>
      </c>
      <c r="E2" t="s">
        <v>5</v>
      </c>
    </row>
    <row r="3" spans="1:5">
      <c r="A3" t="s">
        <v>4295</v>
      </c>
      <c r="B3" t="s">
        <v>4296</v>
      </c>
      <c r="C3" t="s">
        <v>4297</v>
      </c>
      <c r="D3" t="s">
        <v>4298</v>
      </c>
      <c r="E3" t="s">
        <v>4299</v>
      </c>
    </row>
    <row r="4" spans="1:5">
      <c r="A4" t="s">
        <v>4300</v>
      </c>
      <c r="B4" t="s">
        <v>4301</v>
      </c>
      <c r="C4" t="s">
        <v>5</v>
      </c>
      <c r="D4" t="s">
        <v>5</v>
      </c>
      <c r="E4" t="s">
        <v>5</v>
      </c>
    </row>
    <row r="5" spans="1:5">
      <c r="A5" t="s">
        <v>4302</v>
      </c>
      <c r="B5" t="s">
        <v>4303</v>
      </c>
      <c r="C5" t="s">
        <v>5</v>
      </c>
      <c r="D5" t="s">
        <v>5</v>
      </c>
      <c r="E5" t="s">
        <v>5</v>
      </c>
    </row>
    <row r="6" spans="1:5">
      <c r="A6" t="s">
        <v>4304</v>
      </c>
      <c r="B6" t="s">
        <v>4305</v>
      </c>
      <c r="C6" t="s">
        <v>4306</v>
      </c>
      <c r="D6" t="s">
        <v>4307</v>
      </c>
      <c r="E6" t="s">
        <v>4308</v>
      </c>
    </row>
    <row r="7" spans="1:5">
      <c r="A7" t="s">
        <v>4309</v>
      </c>
      <c r="B7" t="s">
        <v>4310</v>
      </c>
      <c r="C7" t="s">
        <v>4310</v>
      </c>
      <c r="D7" t="s">
        <v>4310</v>
      </c>
      <c r="E7" t="s">
        <v>4310</v>
      </c>
    </row>
    <row r="8" spans="1:5">
      <c r="A8" t="s">
        <v>4311</v>
      </c>
      <c r="B8" t="s">
        <v>4280</v>
      </c>
      <c r="C8" t="s">
        <v>5</v>
      </c>
      <c r="D8" t="s">
        <v>5</v>
      </c>
      <c r="E8" t="s">
        <v>5</v>
      </c>
    </row>
    <row r="9" spans="1:5">
      <c r="A9" t="s">
        <v>4312</v>
      </c>
      <c r="B9" t="s">
        <v>4313</v>
      </c>
      <c r="C9" t="s">
        <v>4314</v>
      </c>
      <c r="D9" t="s">
        <v>4315</v>
      </c>
      <c r="E9" t="s">
        <v>4316</v>
      </c>
    </row>
    <row r="10" spans="1:5">
      <c r="A10" t="s">
        <v>4317</v>
      </c>
      <c r="B10" t="s">
        <v>4318</v>
      </c>
      <c r="C10" t="s">
        <v>4319</v>
      </c>
      <c r="D10" t="s">
        <v>4320</v>
      </c>
      <c r="E10" t="s">
        <v>4321</v>
      </c>
    </row>
    <row r="11" spans="1:5">
      <c r="A11" t="s">
        <v>4322</v>
      </c>
      <c r="B11" t="s">
        <v>4323</v>
      </c>
      <c r="C11" t="s">
        <v>4324</v>
      </c>
      <c r="D11" t="s">
        <v>4325</v>
      </c>
      <c r="E11" t="s">
        <v>4326</v>
      </c>
    </row>
    <row r="12" spans="1:5">
      <c r="A12" t="s">
        <v>4327</v>
      </c>
      <c r="B12" t="s">
        <v>4181</v>
      </c>
      <c r="C12" t="s">
        <v>4181</v>
      </c>
      <c r="D12" t="s">
        <v>4181</v>
      </c>
      <c r="E12" t="s">
        <v>4181</v>
      </c>
    </row>
    <row r="13" spans="1:5">
      <c r="A13" t="s">
        <v>4328</v>
      </c>
      <c r="B13" t="s">
        <v>4329</v>
      </c>
      <c r="C13" t="s">
        <v>5</v>
      </c>
      <c r="D13" t="s">
        <v>5</v>
      </c>
      <c r="E13" t="s">
        <v>5</v>
      </c>
    </row>
    <row r="14" spans="1:5">
      <c r="A14" t="s">
        <v>4330</v>
      </c>
      <c r="B14" t="s">
        <v>4331</v>
      </c>
      <c r="C14" t="s">
        <v>5</v>
      </c>
      <c r="D14" t="s">
        <v>5</v>
      </c>
      <c r="E14" t="s">
        <v>5</v>
      </c>
    </row>
    <row r="15" spans="1:5">
      <c r="A15" t="s">
        <v>4332</v>
      </c>
      <c r="B15" t="s">
        <v>4333</v>
      </c>
      <c r="C15" t="s">
        <v>5</v>
      </c>
      <c r="D15" t="s">
        <v>5</v>
      </c>
      <c r="E15" t="s">
        <v>5</v>
      </c>
    </row>
    <row r="16" spans="1:5">
      <c r="A16" t="s">
        <v>4334</v>
      </c>
      <c r="B16" t="s">
        <v>4335</v>
      </c>
      <c r="C16" t="s">
        <v>4335</v>
      </c>
      <c r="D16" t="s">
        <v>4335</v>
      </c>
      <c r="E16" t="s">
        <v>4335</v>
      </c>
    </row>
    <row r="17" spans="1:5">
      <c r="A17" t="s">
        <v>4336</v>
      </c>
      <c r="B17" t="s">
        <v>4337</v>
      </c>
      <c r="C17" t="s">
        <v>5</v>
      </c>
      <c r="D17" t="s">
        <v>5</v>
      </c>
      <c r="E17" t="s">
        <v>5</v>
      </c>
    </row>
    <row r="18" spans="1:5">
      <c r="A18" t="s">
        <v>4338</v>
      </c>
      <c r="B18" t="s">
        <v>4339</v>
      </c>
      <c r="C18" t="s">
        <v>5</v>
      </c>
      <c r="D18" t="s">
        <v>5</v>
      </c>
      <c r="E18" t="s">
        <v>5</v>
      </c>
    </row>
    <row r="19" spans="1:5">
      <c r="A19" t="s">
        <v>4340</v>
      </c>
      <c r="B19" t="s">
        <v>4341</v>
      </c>
      <c r="C19" t="s">
        <v>4342</v>
      </c>
      <c r="D19" t="s">
        <v>4343</v>
      </c>
      <c r="E19" t="s">
        <v>4344</v>
      </c>
    </row>
    <row r="20" spans="1:5">
      <c r="A20" t="s">
        <v>4345</v>
      </c>
      <c r="B20" t="s">
        <v>4346</v>
      </c>
      <c r="C20" t="s">
        <v>4347</v>
      </c>
      <c r="D20" t="s">
        <v>4348</v>
      </c>
      <c r="E20" t="s">
        <v>4349</v>
      </c>
    </row>
    <row r="21" spans="1:5">
      <c r="A21" t="s">
        <v>4350</v>
      </c>
      <c r="B21" t="s">
        <v>4351</v>
      </c>
      <c r="C21" t="s">
        <v>5</v>
      </c>
      <c r="D21" t="s">
        <v>5</v>
      </c>
      <c r="E21" t="s">
        <v>5</v>
      </c>
    </row>
    <row r="22" spans="1:5">
      <c r="A22" t="s">
        <v>4352</v>
      </c>
      <c r="B22" t="s">
        <v>4353</v>
      </c>
      <c r="C22" t="s">
        <v>4354</v>
      </c>
      <c r="D22" t="s">
        <v>4355</v>
      </c>
      <c r="E22" t="s">
        <v>4356</v>
      </c>
    </row>
    <row r="23" spans="1:5">
      <c r="A23" t="s">
        <v>4357</v>
      </c>
      <c r="B23" t="s">
        <v>4358</v>
      </c>
      <c r="C23" t="s">
        <v>4359</v>
      </c>
      <c r="D23" t="s">
        <v>4360</v>
      </c>
      <c r="E23" t="s">
        <v>4361</v>
      </c>
    </row>
    <row r="24" spans="1:5">
      <c r="A24" t="s">
        <v>4362</v>
      </c>
      <c r="B24" t="s">
        <v>4363</v>
      </c>
      <c r="C24" t="s">
        <v>4364</v>
      </c>
      <c r="D24" t="s">
        <v>4365</v>
      </c>
      <c r="E24" t="s">
        <v>4366</v>
      </c>
    </row>
    <row r="25" spans="1:5">
      <c r="A25" t="s">
        <v>4367</v>
      </c>
      <c r="B25" t="s">
        <v>4363</v>
      </c>
      <c r="C25" t="s">
        <v>4368</v>
      </c>
      <c r="D25" t="s">
        <v>4365</v>
      </c>
      <c r="E25" t="s">
        <v>4366</v>
      </c>
    </row>
    <row r="26" spans="1:5">
      <c r="A26" t="s">
        <v>4369</v>
      </c>
      <c r="B26" t="s">
        <v>4370</v>
      </c>
      <c r="C26" t="s">
        <v>4371</v>
      </c>
      <c r="D26" t="s">
        <v>4372</v>
      </c>
      <c r="E26" t="s">
        <v>4370</v>
      </c>
    </row>
    <row r="27" spans="1:5">
      <c r="A27" t="s">
        <v>4373</v>
      </c>
      <c r="B27" t="s">
        <v>4374</v>
      </c>
      <c r="C27" t="s">
        <v>4375</v>
      </c>
      <c r="D27" t="s">
        <v>4374</v>
      </c>
      <c r="E27" t="s">
        <v>4376</v>
      </c>
    </row>
    <row r="28" spans="1:5">
      <c r="A28" t="s">
        <v>4377</v>
      </c>
      <c r="B28" t="s">
        <v>28</v>
      </c>
      <c r="C28" t="s">
        <v>4378</v>
      </c>
      <c r="D28" t="s">
        <v>4379</v>
      </c>
      <c r="E28" t="s">
        <v>4380</v>
      </c>
    </row>
    <row r="29" spans="1:5">
      <c r="A29" t="s">
        <v>4381</v>
      </c>
      <c r="B29" t="s">
        <v>4382</v>
      </c>
      <c r="C29" t="s">
        <v>4383</v>
      </c>
      <c r="D29" t="s">
        <v>4384</v>
      </c>
      <c r="E29" t="s">
        <v>4385</v>
      </c>
    </row>
    <row r="30" spans="1:5">
      <c r="A30" t="s">
        <v>4386</v>
      </c>
      <c r="B30" t="s">
        <v>4387</v>
      </c>
      <c r="C30" t="s">
        <v>4388</v>
      </c>
      <c r="D30" t="s">
        <v>4389</v>
      </c>
      <c r="E30" t="s">
        <v>4390</v>
      </c>
    </row>
    <row r="31" spans="1:5">
      <c r="A31" t="s">
        <v>4391</v>
      </c>
      <c r="B31" t="s">
        <v>2263</v>
      </c>
      <c r="C31" t="s">
        <v>4392</v>
      </c>
      <c r="D31" t="s">
        <v>4393</v>
      </c>
      <c r="E31" t="s">
        <v>4394</v>
      </c>
    </row>
    <row r="32" spans="1:5">
      <c r="A32" t="s">
        <v>4395</v>
      </c>
      <c r="B32" t="s">
        <v>4396</v>
      </c>
      <c r="C32" t="s">
        <v>4397</v>
      </c>
      <c r="D32" t="s">
        <v>4398</v>
      </c>
      <c r="E32" t="s">
        <v>4399</v>
      </c>
    </row>
    <row r="33" spans="1:5">
      <c r="A33" t="s">
        <v>4400</v>
      </c>
      <c r="B33" t="s">
        <v>4401</v>
      </c>
      <c r="C33" t="s">
        <v>4402</v>
      </c>
      <c r="D33" t="s">
        <v>4403</v>
      </c>
      <c r="E33" t="s">
        <v>4404</v>
      </c>
    </row>
    <row r="34" spans="1:5">
      <c r="A34" t="s">
        <v>4405</v>
      </c>
      <c r="B34" t="s">
        <v>4406</v>
      </c>
      <c r="C34" t="s">
        <v>4407</v>
      </c>
      <c r="D34" t="s">
        <v>4406</v>
      </c>
      <c r="E34" t="s">
        <v>4406</v>
      </c>
    </row>
    <row r="35" spans="1:5">
      <c r="A35" t="s">
        <v>4408</v>
      </c>
      <c r="B35" t="s">
        <v>4409</v>
      </c>
      <c r="C35" t="s">
        <v>4410</v>
      </c>
      <c r="D35" t="s">
        <v>4411</v>
      </c>
      <c r="E35" t="s">
        <v>4412</v>
      </c>
    </row>
    <row r="36" spans="1:5">
      <c r="A36" t="s">
        <v>4413</v>
      </c>
      <c r="B36" t="s">
        <v>4414</v>
      </c>
      <c r="C36" t="s">
        <v>4415</v>
      </c>
      <c r="D36" t="s">
        <v>4416</v>
      </c>
      <c r="E36" t="s">
        <v>4417</v>
      </c>
    </row>
    <row r="37" spans="1:5">
      <c r="A37" t="s">
        <v>4418</v>
      </c>
      <c r="B37" t="s">
        <v>4419</v>
      </c>
      <c r="C37" t="s">
        <v>4420</v>
      </c>
      <c r="D37" t="s">
        <v>4421</v>
      </c>
      <c r="E37" t="s">
        <v>4422</v>
      </c>
    </row>
    <row r="38" spans="1:5">
      <c r="A38" t="s">
        <v>4423</v>
      </c>
      <c r="B38" t="s">
        <v>4424</v>
      </c>
      <c r="C38" t="s">
        <v>4425</v>
      </c>
      <c r="D38" t="s">
        <v>4426</v>
      </c>
      <c r="E38" t="s">
        <v>4427</v>
      </c>
    </row>
    <row r="39" spans="1:5">
      <c r="A39" t="s">
        <v>4428</v>
      </c>
      <c r="B39" t="s">
        <v>4429</v>
      </c>
      <c r="C39" t="s">
        <v>4430</v>
      </c>
      <c r="D39" t="s">
        <v>4431</v>
      </c>
      <c r="E39" t="s">
        <v>4432</v>
      </c>
    </row>
  </sheetData>
  <phoneticPr fontId="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BC198"/>
  <sheetViews>
    <sheetView showGridLines="0" tabSelected="1" topLeftCell="E1" workbookViewId="0">
      <pane ySplit="20" topLeftCell="A21" activePane="bottomLeft" state="frozen"/>
      <selection pane="bottomLeft" activeCell="E20" sqref="E20"/>
    </sheetView>
  </sheetViews>
  <sheetFormatPr defaultColWidth="9.1796875" defaultRowHeight="11.5"/>
  <cols>
    <col min="1" max="1" width="9.1796875" style="1" hidden="1" customWidth="1"/>
    <col min="2" max="2" width="10.453125" style="1" hidden="1" customWidth="1"/>
    <col min="3" max="3" width="9.1796875" style="1" hidden="1" customWidth="1"/>
    <col min="4" max="4" width="13.6328125" style="1" hidden="1" customWidth="1"/>
    <col min="5" max="5" width="9.1796875" style="1" customWidth="1"/>
    <col min="6" max="6" width="15.36328125" style="1" customWidth="1"/>
    <col min="7" max="7" width="9.1796875" style="1" customWidth="1"/>
    <col min="8" max="8" width="11.453125" style="1" customWidth="1"/>
    <col min="9" max="9" width="31.08984375" style="1" customWidth="1"/>
    <col min="10" max="10" width="14.26953125" style="1" customWidth="1"/>
    <col min="11" max="11" width="12.36328125" style="1" customWidth="1"/>
    <col min="12" max="12" width="14.6328125" style="1" customWidth="1"/>
    <col min="13" max="13" width="17.453125" style="3" customWidth="1"/>
    <col min="14" max="15" width="9" style="9" bestFit="1" customWidth="1"/>
    <col min="16" max="16" width="9" style="9" customWidth="1"/>
    <col min="17" max="17" width="9" style="9" bestFit="1" customWidth="1"/>
    <col min="18" max="19" width="9" style="3" customWidth="1"/>
    <col min="20" max="51" width="9" style="1" customWidth="1"/>
    <col min="52" max="53" width="9.1796875" style="1" customWidth="1"/>
    <col min="54" max="54" width="12" style="1" customWidth="1"/>
    <col min="55" max="55" width="9.1796875" style="1" customWidth="1"/>
    <col min="56" max="16384" width="9.1796875" style="1"/>
  </cols>
  <sheetData>
    <row r="1" spans="1:19">
      <c r="A1" s="37">
        <v>52</v>
      </c>
      <c r="E1" s="2"/>
      <c r="F1" s="1" t="s">
        <v>2</v>
      </c>
      <c r="N1" s="1"/>
      <c r="O1" s="1"/>
      <c r="P1" s="1"/>
      <c r="Q1" s="1"/>
    </row>
    <row r="2" spans="1:19" ht="13.5">
      <c r="F2" s="5"/>
      <c r="G2" s="5"/>
      <c r="H2" s="5"/>
      <c r="N2" s="6"/>
      <c r="O2" s="6"/>
      <c r="P2" s="6"/>
      <c r="Q2" s="7"/>
    </row>
    <row r="3" spans="1:19" ht="13.5">
      <c r="F3" s="5"/>
      <c r="G3" s="5"/>
      <c r="H3" s="5"/>
      <c r="N3" s="6"/>
      <c r="O3" s="6"/>
      <c r="P3" s="6"/>
      <c r="Q3" s="7"/>
    </row>
    <row r="4" spans="1:19" ht="13.5">
      <c r="F4" s="5"/>
      <c r="N4" s="6"/>
      <c r="O4" s="6"/>
      <c r="P4" s="6"/>
      <c r="Q4" s="7"/>
    </row>
    <row r="5" spans="1:19" ht="13">
      <c r="F5" s="5"/>
      <c r="M5" s="6"/>
      <c r="N5" s="6"/>
      <c r="O5" s="6"/>
      <c r="P5" s="6"/>
      <c r="Q5" s="6"/>
      <c r="R5" s="6"/>
    </row>
    <row r="6" spans="1:19" ht="13">
      <c r="F6" s="1" t="s">
        <v>2</v>
      </c>
      <c r="G6" s="1" t="s">
        <v>2</v>
      </c>
      <c r="I6" s="1" t="s">
        <v>2</v>
      </c>
      <c r="M6" s="6"/>
      <c r="N6" s="6"/>
      <c r="O6" s="6"/>
      <c r="P6" s="6"/>
      <c r="Q6" s="6"/>
      <c r="R6" s="6"/>
    </row>
    <row r="7" spans="1:19" ht="13" hidden="1">
      <c r="M7" s="1"/>
      <c r="N7" s="6"/>
      <c r="O7" s="6"/>
      <c r="P7" s="6"/>
      <c r="Q7" s="6"/>
      <c r="R7" s="6"/>
    </row>
    <row r="8" spans="1:19" ht="13" hidden="1">
      <c r="M8" s="1"/>
      <c r="N8" s="6"/>
      <c r="O8" s="6"/>
      <c r="P8" s="6"/>
      <c r="Q8" s="6"/>
      <c r="R8" s="6"/>
    </row>
    <row r="9" spans="1:19" ht="13" hidden="1">
      <c r="M9" s="1"/>
      <c r="N9" s="6"/>
      <c r="O9" s="6"/>
      <c r="P9" s="6"/>
      <c r="Q9" s="6"/>
      <c r="R9" s="6"/>
    </row>
    <row r="10" spans="1:19" hidden="1">
      <c r="A10" s="1" t="s">
        <v>4278</v>
      </c>
      <c r="B10" s="1" t="s">
        <v>4180</v>
      </c>
      <c r="C10" s="1" t="s">
        <v>4279</v>
      </c>
      <c r="D10" s="8" t="s">
        <v>24</v>
      </c>
      <c r="M10" s="1"/>
      <c r="N10" s="1"/>
      <c r="O10" s="1"/>
      <c r="P10" s="1"/>
      <c r="Q10" s="1"/>
      <c r="R10" s="1"/>
      <c r="S10" s="1"/>
    </row>
    <row r="11" spans="1:19" hidden="1"/>
    <row r="12" spans="1:19" hidden="1"/>
    <row r="13" spans="1:19" hidden="1"/>
    <row r="14" spans="1:19" hidden="1"/>
    <row r="15" spans="1:19" hidden="1"/>
    <row r="16" spans="1:19" hidden="1"/>
    <row r="17" spans="1:55" hidden="1"/>
    <row r="18" spans="1:55" hidden="1"/>
    <row r="19" spans="1:55">
      <c r="A19" s="38"/>
      <c r="B19" s="39"/>
      <c r="C19" s="39"/>
      <c r="D19" s="39"/>
      <c r="E19" s="45" t="s">
        <v>3</v>
      </c>
      <c r="F19" s="39"/>
      <c r="G19" s="39"/>
      <c r="H19" s="39"/>
      <c r="I19" s="39"/>
      <c r="J19" s="39"/>
      <c r="K19" s="39"/>
      <c r="L19" s="39"/>
      <c r="M19" s="40"/>
      <c r="N19" s="41"/>
      <c r="O19" s="42"/>
      <c r="P19" s="42"/>
      <c r="Q19" s="42"/>
      <c r="R19" s="43"/>
      <c r="S19" s="43"/>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44"/>
      <c r="AZ19" s="76">
        <f>SUM(AZ21:AZ200)</f>
        <v>0</v>
      </c>
      <c r="BA19" s="39"/>
      <c r="BB19" s="45" t="str">
        <f>VLOOKUP("Label_TotalAmount",SiteText!A:K,languages!E1,0)</f>
        <v>Total Amount</v>
      </c>
      <c r="BC19" s="77">
        <f>SUM(BC21:BC200)</f>
        <v>0</v>
      </c>
    </row>
    <row r="20" spans="1:55" ht="13">
      <c r="A20" s="46"/>
      <c r="B20" s="47"/>
      <c r="C20" s="47"/>
      <c r="D20" s="47"/>
      <c r="E20" s="48"/>
      <c r="F20" s="48" t="str">
        <f>VLOOKUP("Label_Division",SiteText!A:F,languages!E1,0)</f>
        <v>Product Group</v>
      </c>
      <c r="G20" s="48" t="str">
        <f>VLOOKUP("Label_Category",SiteText!A:F,languages!E1,0)</f>
        <v>Gender</v>
      </c>
      <c r="H20" s="48" t="str">
        <f>VLOOKUP("Label_Carryover",SiteText!A:F,languages!E1,0)</f>
        <v>Age Group</v>
      </c>
      <c r="I20" s="48" t="str">
        <f>VLOOKUP("Label_ProductDescription",SiteText!A:F,languages!E1,0)</f>
        <v>Description</v>
      </c>
      <c r="J20" s="48" t="str">
        <f>VLOOKUP("Label_StyleNo",SiteText!A:F,languages!E1,0)</f>
        <v>Style number</v>
      </c>
      <c r="K20" s="48" t="s">
        <v>4280</v>
      </c>
      <c r="L20" s="48" t="str">
        <f>VLOOKUP("Label_ProductColor",SiteText!A:F,languages!E1,0)</f>
        <v>Color</v>
      </c>
      <c r="M20" s="49" t="str">
        <f>VLOOKUP("Label_AvailableDate",SiteText!A:F,languages!E1,0)</f>
        <v>Available By Date</v>
      </c>
      <c r="N20" s="50" t="s">
        <v>5</v>
      </c>
      <c r="O20" s="51"/>
      <c r="P20" s="47" t="s">
        <v>5</v>
      </c>
      <c r="Q20" s="51"/>
      <c r="R20" s="47" t="s">
        <v>5</v>
      </c>
      <c r="S20" s="52"/>
      <c r="T20" s="47" t="s">
        <v>5</v>
      </c>
      <c r="U20" s="47"/>
      <c r="V20" s="47" t="s">
        <v>5</v>
      </c>
      <c r="W20" s="47"/>
      <c r="X20" s="47" t="s">
        <v>5</v>
      </c>
      <c r="Y20" s="47"/>
      <c r="Z20" s="47" t="s">
        <v>5</v>
      </c>
      <c r="AA20" s="47"/>
      <c r="AB20" s="47" t="s">
        <v>5</v>
      </c>
      <c r="AC20" s="47"/>
      <c r="AD20" s="47" t="s">
        <v>5</v>
      </c>
      <c r="AE20" s="47"/>
      <c r="AF20" s="47" t="s">
        <v>5</v>
      </c>
      <c r="AG20" s="47"/>
      <c r="AH20" s="47" t="s">
        <v>5</v>
      </c>
      <c r="AI20" s="47"/>
      <c r="AJ20" s="47" t="s">
        <v>5</v>
      </c>
      <c r="AK20" s="47"/>
      <c r="AL20" s="47" t="s">
        <v>5</v>
      </c>
      <c r="AM20" s="47"/>
      <c r="AN20" s="47" t="s">
        <v>5</v>
      </c>
      <c r="AO20" s="47"/>
      <c r="AP20" s="47" t="s">
        <v>5</v>
      </c>
      <c r="AQ20" s="47"/>
      <c r="AR20" s="47" t="s">
        <v>5</v>
      </c>
      <c r="AS20" s="47"/>
      <c r="AT20" s="47" t="s">
        <v>5</v>
      </c>
      <c r="AU20" s="47"/>
      <c r="AV20" s="47" t="s">
        <v>5</v>
      </c>
      <c r="AW20" s="47"/>
      <c r="AX20" s="47" t="s">
        <v>5</v>
      </c>
      <c r="AY20" s="53"/>
      <c r="AZ20" s="46" t="str">
        <f>VLOOKUP("Label_Units",SiteText!A:K,languages!E1,0)</f>
        <v>Units</v>
      </c>
      <c r="BA20" s="47" t="str">
        <f>VLOOKUP("Label_PriceWholesale",SiteText!A:K,languages!E1,0)</f>
        <v>Price</v>
      </c>
      <c r="BB20" s="47" t="str">
        <f>VLOOKUP("Label_MSRP",SiteText!A:K,languages!E1,0)</f>
        <v>MSRP</v>
      </c>
      <c r="BC20" s="53" t="str">
        <f>VLOOKUP("Label_Total",SiteText!A:K,languages!E1,0)</f>
        <v>Total</v>
      </c>
    </row>
    <row r="21" spans="1:55">
      <c r="D21" s="54" t="s">
        <v>6</v>
      </c>
      <c r="F21" s="54" t="s">
        <v>4433</v>
      </c>
      <c r="G21" s="54" t="s">
        <v>4434</v>
      </c>
      <c r="H21" s="54" t="s">
        <v>4435</v>
      </c>
      <c r="I21" s="54" t="s">
        <v>4436</v>
      </c>
      <c r="J21" s="54" t="s">
        <v>4437</v>
      </c>
      <c r="K21" s="54" t="s">
        <v>4438</v>
      </c>
      <c r="L21" s="54" t="s">
        <v>4439</v>
      </c>
      <c r="M21" s="56">
        <f t="shared" ref="M21:M52" si="0">DATE(2025,10,28)</f>
        <v>45958</v>
      </c>
      <c r="N21" s="59" t="s">
        <v>4440</v>
      </c>
      <c r="O21" s="60" t="s">
        <v>4441</v>
      </c>
      <c r="P21" s="59" t="s">
        <v>4442</v>
      </c>
      <c r="Q21" s="60" t="s">
        <v>4443</v>
      </c>
      <c r="R21" s="62" t="s">
        <v>4444</v>
      </c>
      <c r="S21" s="63" t="s">
        <v>4445</v>
      </c>
      <c r="T21" s="65" t="s">
        <v>4446</v>
      </c>
      <c r="U21" s="66" t="s">
        <v>4447</v>
      </c>
      <c r="V21" s="65" t="s">
        <v>4448</v>
      </c>
      <c r="W21" s="66" t="s">
        <v>4449</v>
      </c>
      <c r="X21" s="65" t="s">
        <v>4450</v>
      </c>
      <c r="Y21" s="66" t="s">
        <v>4449</v>
      </c>
      <c r="Z21" s="65" t="s">
        <v>4451</v>
      </c>
      <c r="AA21" s="66" t="s">
        <v>4441</v>
      </c>
      <c r="AB21" s="65" t="s">
        <v>4452</v>
      </c>
      <c r="AC21" s="66" t="s">
        <v>4441</v>
      </c>
      <c r="AD21" s="65" t="s">
        <v>4453</v>
      </c>
      <c r="AE21" s="66" t="s">
        <v>4441</v>
      </c>
      <c r="AF21" s="65" t="s">
        <v>4454</v>
      </c>
      <c r="AG21" s="66" t="s">
        <v>4455</v>
      </c>
      <c r="AH21" s="65" t="s">
        <v>2241</v>
      </c>
      <c r="AI21" s="66" t="s">
        <v>4455</v>
      </c>
      <c r="AJ21" s="65" t="s">
        <v>4456</v>
      </c>
      <c r="AK21" s="66" t="s">
        <v>4449</v>
      </c>
      <c r="AL21" s="65" t="s">
        <v>4457</v>
      </c>
      <c r="AM21" s="66" t="s">
        <v>4458</v>
      </c>
      <c r="AN21" s="65" t="s">
        <v>4459</v>
      </c>
      <c r="AO21" s="66" t="s">
        <v>4458</v>
      </c>
      <c r="AP21" s="65" t="s">
        <v>4460</v>
      </c>
      <c r="AQ21" s="66" t="s">
        <v>4458</v>
      </c>
      <c r="AR21" s="65" t="s">
        <v>4461</v>
      </c>
      <c r="AS21" s="66" t="s">
        <v>4458</v>
      </c>
      <c r="AT21" s="65" t="s">
        <v>4440</v>
      </c>
      <c r="AU21" s="66" t="s">
        <v>4462</v>
      </c>
      <c r="AV21" s="67"/>
      <c r="AW21" s="67"/>
      <c r="AX21" s="67"/>
      <c r="AY21" s="67"/>
      <c r="AZ21" s="54">
        <f>IF(AZ22&gt;0,"",0)</f>
        <v>0</v>
      </c>
    </row>
    <row r="22" spans="1:55" ht="111.65" customHeight="1">
      <c r="A22" s="102" t="s">
        <v>5</v>
      </c>
      <c r="D22" s="55" t="s">
        <v>6</v>
      </c>
      <c r="F22" s="55" t="s">
        <v>4433</v>
      </c>
      <c r="G22" s="55" t="s">
        <v>4434</v>
      </c>
      <c r="H22" s="55" t="s">
        <v>4435</v>
      </c>
      <c r="I22" s="55" t="s">
        <v>4436</v>
      </c>
      <c r="J22" s="55" t="s">
        <v>4437</v>
      </c>
      <c r="K22" s="55" t="s">
        <v>4438</v>
      </c>
      <c r="L22" s="55" t="s">
        <v>4439</v>
      </c>
      <c r="M22" s="57">
        <f t="shared" si="0"/>
        <v>45958</v>
      </c>
      <c r="N22" s="104"/>
      <c r="O22" s="105"/>
      <c r="P22" s="104"/>
      <c r="Q22" s="105"/>
      <c r="R22" s="104"/>
      <c r="S22" s="105"/>
      <c r="T22" s="104"/>
      <c r="U22" s="105"/>
      <c r="V22" s="104"/>
      <c r="W22" s="105"/>
      <c r="X22" s="104"/>
      <c r="Y22" s="105"/>
      <c r="Z22" s="104"/>
      <c r="AA22" s="105"/>
      <c r="AB22" s="104"/>
      <c r="AC22" s="105"/>
      <c r="AD22" s="104"/>
      <c r="AE22" s="105"/>
      <c r="AF22" s="104"/>
      <c r="AG22" s="105"/>
      <c r="AH22" s="104"/>
      <c r="AI22" s="105"/>
      <c r="AJ22" s="104"/>
      <c r="AK22" s="105"/>
      <c r="AL22" s="104"/>
      <c r="AM22" s="105"/>
      <c r="AN22" s="104"/>
      <c r="AO22" s="105"/>
      <c r="AP22" s="104"/>
      <c r="AQ22" s="105"/>
      <c r="AR22" s="104"/>
      <c r="AS22" s="105"/>
      <c r="AT22" s="104"/>
      <c r="AU22" s="105"/>
      <c r="AV22" s="103" t="s">
        <v>5</v>
      </c>
      <c r="AW22" s="103" t="s">
        <v>5</v>
      </c>
      <c r="AX22" s="103" t="s">
        <v>5</v>
      </c>
      <c r="AY22" s="103" t="s">
        <v>5</v>
      </c>
      <c r="AZ22" s="68">
        <f>SUM(N22:AY22)</f>
        <v>0</v>
      </c>
      <c r="BA22" s="69">
        <v>35</v>
      </c>
      <c r="BB22" s="69">
        <v>70</v>
      </c>
      <c r="BC22" s="69">
        <f>BA22*AZ22</f>
        <v>0</v>
      </c>
    </row>
    <row r="23" spans="1:55">
      <c r="D23" s="54" t="s">
        <v>6</v>
      </c>
      <c r="F23" s="54" t="s">
        <v>4433</v>
      </c>
      <c r="G23" s="54" t="s">
        <v>4434</v>
      </c>
      <c r="H23" s="54" t="s">
        <v>4435</v>
      </c>
      <c r="I23" s="54" t="s">
        <v>4436</v>
      </c>
      <c r="J23" s="54" t="s">
        <v>4437</v>
      </c>
      <c r="K23" s="54" t="s">
        <v>4463</v>
      </c>
      <c r="L23" s="54" t="s">
        <v>4464</v>
      </c>
      <c r="M23" s="56">
        <f t="shared" si="0"/>
        <v>45958</v>
      </c>
      <c r="N23" s="59" t="s">
        <v>4440</v>
      </c>
      <c r="O23" s="60" t="s">
        <v>4465</v>
      </c>
      <c r="P23" s="59" t="s">
        <v>4442</v>
      </c>
      <c r="Q23" s="60" t="s">
        <v>4465</v>
      </c>
      <c r="R23" s="62" t="s">
        <v>4444</v>
      </c>
      <c r="S23" s="63" t="s">
        <v>4465</v>
      </c>
      <c r="T23" s="65" t="s">
        <v>4446</v>
      </c>
      <c r="U23" s="66" t="s">
        <v>4466</v>
      </c>
      <c r="V23" s="65" t="s">
        <v>4448</v>
      </c>
      <c r="W23" s="66" t="s">
        <v>4465</v>
      </c>
      <c r="X23" s="65" t="s">
        <v>4450</v>
      </c>
      <c r="Y23" s="70" t="s">
        <v>4442</v>
      </c>
      <c r="Z23" s="65" t="s">
        <v>4451</v>
      </c>
      <c r="AA23" s="66" t="s">
        <v>4465</v>
      </c>
      <c r="AB23" s="65" t="s">
        <v>4452</v>
      </c>
      <c r="AC23" s="66" t="s">
        <v>4467</v>
      </c>
      <c r="AD23" s="65" t="s">
        <v>4453</v>
      </c>
      <c r="AE23" s="70" t="s">
        <v>4442</v>
      </c>
      <c r="AF23" s="65" t="s">
        <v>4454</v>
      </c>
      <c r="AG23" s="66" t="s">
        <v>4468</v>
      </c>
      <c r="AH23" s="65" t="s">
        <v>2241</v>
      </c>
      <c r="AI23" s="66" t="s">
        <v>4465</v>
      </c>
      <c r="AJ23" s="65" t="s">
        <v>4456</v>
      </c>
      <c r="AK23" s="66" t="s">
        <v>4467</v>
      </c>
      <c r="AL23" s="65" t="s">
        <v>4457</v>
      </c>
      <c r="AM23" s="66" t="s">
        <v>4467</v>
      </c>
      <c r="AN23" s="65" t="s">
        <v>4459</v>
      </c>
      <c r="AO23" s="66" t="s">
        <v>4465</v>
      </c>
      <c r="AP23" s="65" t="s">
        <v>4460</v>
      </c>
      <c r="AQ23" s="64" t="s">
        <v>2234</v>
      </c>
      <c r="AR23" s="65" t="s">
        <v>4461</v>
      </c>
      <c r="AS23" s="71" t="s">
        <v>4469</v>
      </c>
      <c r="AT23" s="65" t="s">
        <v>4440</v>
      </c>
      <c r="AU23" s="71" t="s">
        <v>4469</v>
      </c>
      <c r="AV23" s="67"/>
      <c r="AW23" s="67"/>
      <c r="AX23" s="67"/>
      <c r="AY23" s="67"/>
      <c r="AZ23" s="54">
        <f>IF(AZ24&gt;0,"",0)</f>
        <v>0</v>
      </c>
    </row>
    <row r="24" spans="1:55" ht="111.65" customHeight="1">
      <c r="A24" s="102" t="s">
        <v>5</v>
      </c>
      <c r="D24" s="55" t="s">
        <v>6</v>
      </c>
      <c r="F24" s="55" t="s">
        <v>4433</v>
      </c>
      <c r="G24" s="55" t="s">
        <v>4434</v>
      </c>
      <c r="H24" s="55" t="s">
        <v>4435</v>
      </c>
      <c r="I24" s="55" t="s">
        <v>4436</v>
      </c>
      <c r="J24" s="55" t="s">
        <v>4437</v>
      </c>
      <c r="K24" s="55" t="s">
        <v>4463</v>
      </c>
      <c r="L24" s="55" t="s">
        <v>4464</v>
      </c>
      <c r="M24" s="57">
        <f t="shared" si="0"/>
        <v>45958</v>
      </c>
      <c r="N24" s="104"/>
      <c r="O24" s="105"/>
      <c r="P24" s="104"/>
      <c r="Q24" s="105"/>
      <c r="R24" s="104"/>
      <c r="S24" s="105"/>
      <c r="T24" s="104"/>
      <c r="U24" s="105"/>
      <c r="V24" s="104"/>
      <c r="W24" s="105"/>
      <c r="X24" s="104"/>
      <c r="Y24" s="105"/>
      <c r="Z24" s="104"/>
      <c r="AA24" s="105"/>
      <c r="AB24" s="104"/>
      <c r="AC24" s="105"/>
      <c r="AD24" s="104"/>
      <c r="AE24" s="105"/>
      <c r="AF24" s="104"/>
      <c r="AG24" s="105"/>
      <c r="AH24" s="104"/>
      <c r="AI24" s="105"/>
      <c r="AJ24" s="104"/>
      <c r="AK24" s="105"/>
      <c r="AL24" s="104"/>
      <c r="AM24" s="105"/>
      <c r="AN24" s="104"/>
      <c r="AO24" s="105"/>
      <c r="AP24" s="106" t="s">
        <v>5</v>
      </c>
      <c r="AQ24" s="107" t="s">
        <v>5</v>
      </c>
      <c r="AR24" s="104"/>
      <c r="AS24" s="105"/>
      <c r="AT24" s="104"/>
      <c r="AU24" s="105"/>
      <c r="AV24" s="103" t="s">
        <v>5</v>
      </c>
      <c r="AW24" s="103" t="s">
        <v>5</v>
      </c>
      <c r="AX24" s="103" t="s">
        <v>5</v>
      </c>
      <c r="AY24" s="103" t="s">
        <v>5</v>
      </c>
      <c r="AZ24" s="68">
        <f>SUM(N24:AY24)</f>
        <v>0</v>
      </c>
      <c r="BA24" s="69">
        <v>35</v>
      </c>
      <c r="BB24" s="69">
        <v>70</v>
      </c>
      <c r="BC24" s="69">
        <f>BA24*AZ24</f>
        <v>0</v>
      </c>
    </row>
    <row r="25" spans="1:55">
      <c r="D25" s="54" t="s">
        <v>6</v>
      </c>
      <c r="F25" s="54" t="s">
        <v>4433</v>
      </c>
      <c r="G25" s="54" t="s">
        <v>4434</v>
      </c>
      <c r="H25" s="54" t="s">
        <v>4435</v>
      </c>
      <c r="I25" s="54" t="s">
        <v>4436</v>
      </c>
      <c r="J25" s="54" t="s">
        <v>4437</v>
      </c>
      <c r="K25" s="54" t="s">
        <v>4470</v>
      </c>
      <c r="L25" s="54" t="s">
        <v>4471</v>
      </c>
      <c r="M25" s="56">
        <f t="shared" si="0"/>
        <v>45958</v>
      </c>
      <c r="N25" s="59" t="s">
        <v>4440</v>
      </c>
      <c r="O25" s="60" t="s">
        <v>4462</v>
      </c>
      <c r="P25" s="59" t="s">
        <v>4442</v>
      </c>
      <c r="Q25" s="60" t="s">
        <v>4462</v>
      </c>
      <c r="R25" s="62" t="s">
        <v>4444</v>
      </c>
      <c r="S25" s="63" t="s">
        <v>4445</v>
      </c>
      <c r="T25" s="65" t="s">
        <v>4446</v>
      </c>
      <c r="U25" s="66" t="s">
        <v>4455</v>
      </c>
      <c r="V25" s="65" t="s">
        <v>4448</v>
      </c>
      <c r="W25" s="66" t="s">
        <v>4449</v>
      </c>
      <c r="X25" s="65" t="s">
        <v>4450</v>
      </c>
      <c r="Y25" s="66" t="s">
        <v>4449</v>
      </c>
      <c r="Z25" s="65" t="s">
        <v>4451</v>
      </c>
      <c r="AA25" s="66" t="s">
        <v>4455</v>
      </c>
      <c r="AB25" s="65" t="s">
        <v>4452</v>
      </c>
      <c r="AC25" s="66" t="s">
        <v>4441</v>
      </c>
      <c r="AD25" s="65" t="s">
        <v>4453</v>
      </c>
      <c r="AE25" s="66" t="s">
        <v>4441</v>
      </c>
      <c r="AF25" s="65" t="s">
        <v>4454</v>
      </c>
      <c r="AG25" s="66" t="s">
        <v>4441</v>
      </c>
      <c r="AH25" s="65" t="s">
        <v>2241</v>
      </c>
      <c r="AI25" s="66" t="s">
        <v>4472</v>
      </c>
      <c r="AJ25" s="65" t="s">
        <v>4456</v>
      </c>
      <c r="AK25" s="66" t="s">
        <v>4465</v>
      </c>
      <c r="AL25" s="65" t="s">
        <v>4457</v>
      </c>
      <c r="AM25" s="66" t="s">
        <v>4472</v>
      </c>
      <c r="AN25" s="65" t="s">
        <v>4459</v>
      </c>
      <c r="AO25" s="66" t="s">
        <v>4473</v>
      </c>
      <c r="AP25" s="65" t="s">
        <v>4460</v>
      </c>
      <c r="AQ25" s="66" t="s">
        <v>4472</v>
      </c>
      <c r="AR25" s="65" t="s">
        <v>4461</v>
      </c>
      <c r="AS25" s="66" t="s">
        <v>4467</v>
      </c>
      <c r="AT25" s="65" t="s">
        <v>4440</v>
      </c>
      <c r="AU25" s="70" t="s">
        <v>4474</v>
      </c>
      <c r="AV25" s="67"/>
      <c r="AW25" s="67"/>
      <c r="AX25" s="67"/>
      <c r="AY25" s="67"/>
      <c r="AZ25" s="54">
        <f>IF(AZ26&gt;0,"",0)</f>
        <v>0</v>
      </c>
    </row>
    <row r="26" spans="1:55" ht="111.65" customHeight="1">
      <c r="A26" s="102" t="s">
        <v>5</v>
      </c>
      <c r="D26" s="55" t="s">
        <v>6</v>
      </c>
      <c r="F26" s="55" t="s">
        <v>4433</v>
      </c>
      <c r="G26" s="55" t="s">
        <v>4434</v>
      </c>
      <c r="H26" s="55" t="s">
        <v>4435</v>
      </c>
      <c r="I26" s="55" t="s">
        <v>4436</v>
      </c>
      <c r="J26" s="55" t="s">
        <v>4437</v>
      </c>
      <c r="K26" s="55" t="s">
        <v>4470</v>
      </c>
      <c r="L26" s="55" t="s">
        <v>4471</v>
      </c>
      <c r="M26" s="57">
        <f t="shared" si="0"/>
        <v>45958</v>
      </c>
      <c r="N26" s="104"/>
      <c r="O26" s="105"/>
      <c r="P26" s="104"/>
      <c r="Q26" s="105"/>
      <c r="R26" s="104"/>
      <c r="S26" s="105"/>
      <c r="T26" s="104"/>
      <c r="U26" s="105"/>
      <c r="V26" s="104"/>
      <c r="W26" s="105"/>
      <c r="X26" s="104"/>
      <c r="Y26" s="105"/>
      <c r="Z26" s="104"/>
      <c r="AA26" s="105"/>
      <c r="AB26" s="104"/>
      <c r="AC26" s="105"/>
      <c r="AD26" s="104"/>
      <c r="AE26" s="105"/>
      <c r="AF26" s="104"/>
      <c r="AG26" s="105"/>
      <c r="AH26" s="104"/>
      <c r="AI26" s="105"/>
      <c r="AJ26" s="104"/>
      <c r="AK26" s="105"/>
      <c r="AL26" s="104"/>
      <c r="AM26" s="105"/>
      <c r="AN26" s="104"/>
      <c r="AO26" s="105"/>
      <c r="AP26" s="104"/>
      <c r="AQ26" s="105"/>
      <c r="AR26" s="104"/>
      <c r="AS26" s="105"/>
      <c r="AT26" s="104"/>
      <c r="AU26" s="105"/>
      <c r="AV26" s="103" t="s">
        <v>5</v>
      </c>
      <c r="AW26" s="103" t="s">
        <v>5</v>
      </c>
      <c r="AX26" s="103" t="s">
        <v>5</v>
      </c>
      <c r="AY26" s="103" t="s">
        <v>5</v>
      </c>
      <c r="AZ26" s="68">
        <f>SUM(N26:AY26)</f>
        <v>0</v>
      </c>
      <c r="BA26" s="69">
        <v>35</v>
      </c>
      <c r="BB26" s="69">
        <v>70</v>
      </c>
      <c r="BC26" s="69">
        <f>BA26*AZ26</f>
        <v>0</v>
      </c>
    </row>
    <row r="27" spans="1:55">
      <c r="D27" s="54" t="s">
        <v>6</v>
      </c>
      <c r="F27" s="54" t="s">
        <v>4433</v>
      </c>
      <c r="G27" s="54" t="s">
        <v>4434</v>
      </c>
      <c r="H27" s="54" t="s">
        <v>4435</v>
      </c>
      <c r="I27" s="54" t="s">
        <v>4436</v>
      </c>
      <c r="J27" s="54" t="s">
        <v>4437</v>
      </c>
      <c r="K27" s="54" t="s">
        <v>4475</v>
      </c>
      <c r="L27" s="54" t="s">
        <v>4476</v>
      </c>
      <c r="M27" s="56">
        <f t="shared" si="0"/>
        <v>45958</v>
      </c>
      <c r="N27" s="59" t="s">
        <v>4440</v>
      </c>
      <c r="O27" s="60" t="s">
        <v>4467</v>
      </c>
      <c r="P27" s="59" t="s">
        <v>4442</v>
      </c>
      <c r="Q27" s="60" t="s">
        <v>4467</v>
      </c>
      <c r="R27" s="62" t="s">
        <v>4444</v>
      </c>
      <c r="S27" s="63" t="s">
        <v>4467</v>
      </c>
      <c r="T27" s="65" t="s">
        <v>4446</v>
      </c>
      <c r="U27" s="66" t="s">
        <v>4467</v>
      </c>
      <c r="V27" s="65" t="s">
        <v>4448</v>
      </c>
      <c r="W27" s="66" t="s">
        <v>4467</v>
      </c>
      <c r="X27" s="65" t="s">
        <v>4450</v>
      </c>
      <c r="Y27" s="66" t="s">
        <v>4467</v>
      </c>
      <c r="Z27" s="65" t="s">
        <v>4451</v>
      </c>
      <c r="AA27" s="66" t="s">
        <v>4467</v>
      </c>
      <c r="AB27" s="65" t="s">
        <v>4452</v>
      </c>
      <c r="AC27" s="66" t="s">
        <v>4467</v>
      </c>
      <c r="AD27" s="65" t="s">
        <v>4453</v>
      </c>
      <c r="AE27" s="66" t="s">
        <v>4467</v>
      </c>
      <c r="AF27" s="65" t="s">
        <v>4454</v>
      </c>
      <c r="AG27" s="66" t="s">
        <v>4467</v>
      </c>
      <c r="AH27" s="65" t="s">
        <v>2241</v>
      </c>
      <c r="AI27" s="66" t="s">
        <v>4467</v>
      </c>
      <c r="AJ27" s="65" t="s">
        <v>4456</v>
      </c>
      <c r="AK27" s="66" t="s">
        <v>4467</v>
      </c>
      <c r="AL27" s="65" t="s">
        <v>4457</v>
      </c>
      <c r="AM27" s="66" t="s">
        <v>4467</v>
      </c>
      <c r="AN27" s="65" t="s">
        <v>4459</v>
      </c>
      <c r="AO27" s="66" t="s">
        <v>4467</v>
      </c>
      <c r="AP27" s="65" t="s">
        <v>4460</v>
      </c>
      <c r="AQ27" s="66" t="s">
        <v>4467</v>
      </c>
      <c r="AR27" s="65" t="s">
        <v>4461</v>
      </c>
      <c r="AS27" s="70" t="s">
        <v>4477</v>
      </c>
      <c r="AT27" s="65" t="s">
        <v>4440</v>
      </c>
      <c r="AU27" s="70" t="s">
        <v>4477</v>
      </c>
      <c r="AV27" s="65" t="s">
        <v>4442</v>
      </c>
      <c r="AW27" s="70" t="s">
        <v>4478</v>
      </c>
      <c r="AX27" s="65" t="s">
        <v>4479</v>
      </c>
      <c r="AY27" s="70" t="s">
        <v>4478</v>
      </c>
      <c r="AZ27" s="54">
        <f>IF(AZ28&gt;0,"",0)</f>
        <v>0</v>
      </c>
    </row>
    <row r="28" spans="1:55" ht="111.65" customHeight="1">
      <c r="A28" s="102" t="s">
        <v>5</v>
      </c>
      <c r="D28" s="55" t="s">
        <v>6</v>
      </c>
      <c r="F28" s="55" t="s">
        <v>4433</v>
      </c>
      <c r="G28" s="55" t="s">
        <v>4434</v>
      </c>
      <c r="H28" s="55" t="s">
        <v>4435</v>
      </c>
      <c r="I28" s="55" t="s">
        <v>4436</v>
      </c>
      <c r="J28" s="55" t="s">
        <v>4437</v>
      </c>
      <c r="K28" s="55" t="s">
        <v>4475</v>
      </c>
      <c r="L28" s="55" t="s">
        <v>4476</v>
      </c>
      <c r="M28" s="57">
        <f t="shared" si="0"/>
        <v>45958</v>
      </c>
      <c r="N28" s="104"/>
      <c r="O28" s="105"/>
      <c r="P28" s="104"/>
      <c r="Q28" s="105"/>
      <c r="R28" s="104"/>
      <c r="S28" s="105"/>
      <c r="T28" s="104"/>
      <c r="U28" s="105"/>
      <c r="V28" s="104"/>
      <c r="W28" s="105"/>
      <c r="X28" s="104"/>
      <c r="Y28" s="105"/>
      <c r="Z28" s="104"/>
      <c r="AA28" s="105"/>
      <c r="AB28" s="104"/>
      <c r="AC28" s="105"/>
      <c r="AD28" s="104"/>
      <c r="AE28" s="105"/>
      <c r="AF28" s="104"/>
      <c r="AG28" s="105"/>
      <c r="AH28" s="104"/>
      <c r="AI28" s="105"/>
      <c r="AJ28" s="104"/>
      <c r="AK28" s="105"/>
      <c r="AL28" s="104"/>
      <c r="AM28" s="105"/>
      <c r="AN28" s="104"/>
      <c r="AO28" s="105"/>
      <c r="AP28" s="104"/>
      <c r="AQ28" s="105"/>
      <c r="AR28" s="104"/>
      <c r="AS28" s="105"/>
      <c r="AT28" s="104"/>
      <c r="AU28" s="105"/>
      <c r="AV28" s="104"/>
      <c r="AW28" s="105"/>
      <c r="AX28" s="104"/>
      <c r="AY28" s="105"/>
      <c r="AZ28" s="68">
        <f>SUM(N28:AY28)</f>
        <v>0</v>
      </c>
      <c r="BA28" s="69">
        <v>35</v>
      </c>
      <c r="BB28" s="69">
        <v>70</v>
      </c>
      <c r="BC28" s="69">
        <f>BA28*AZ28</f>
        <v>0</v>
      </c>
    </row>
    <row r="29" spans="1:55">
      <c r="D29" s="54" t="s">
        <v>6</v>
      </c>
      <c r="F29" s="54" t="s">
        <v>4433</v>
      </c>
      <c r="G29" s="54" t="s">
        <v>4434</v>
      </c>
      <c r="H29" s="54" t="s">
        <v>4435</v>
      </c>
      <c r="I29" s="54" t="s">
        <v>4436</v>
      </c>
      <c r="J29" s="54" t="s">
        <v>4437</v>
      </c>
      <c r="K29" s="54" t="s">
        <v>4480</v>
      </c>
      <c r="L29" s="54" t="s">
        <v>4481</v>
      </c>
      <c r="M29" s="56">
        <f t="shared" si="0"/>
        <v>45958</v>
      </c>
      <c r="N29" s="59" t="s">
        <v>4440</v>
      </c>
      <c r="O29" s="60" t="s">
        <v>4482</v>
      </c>
      <c r="P29" s="59" t="s">
        <v>4442</v>
      </c>
      <c r="Q29" s="60" t="s">
        <v>4483</v>
      </c>
      <c r="R29" s="62" t="s">
        <v>4444</v>
      </c>
      <c r="S29" s="63" t="s">
        <v>4484</v>
      </c>
      <c r="T29" s="65" t="s">
        <v>4446</v>
      </c>
      <c r="U29" s="66" t="s">
        <v>4443</v>
      </c>
      <c r="V29" s="65" t="s">
        <v>4448</v>
      </c>
      <c r="W29" s="66" t="s">
        <v>4484</v>
      </c>
      <c r="X29" s="65" t="s">
        <v>4450</v>
      </c>
      <c r="Y29" s="66" t="s">
        <v>4485</v>
      </c>
      <c r="Z29" s="65" t="s">
        <v>4451</v>
      </c>
      <c r="AA29" s="66" t="s">
        <v>4455</v>
      </c>
      <c r="AB29" s="65" t="s">
        <v>4452</v>
      </c>
      <c r="AC29" s="66" t="s">
        <v>4445</v>
      </c>
      <c r="AD29" s="65" t="s">
        <v>4453</v>
      </c>
      <c r="AE29" s="66" t="s">
        <v>4441</v>
      </c>
      <c r="AF29" s="65" t="s">
        <v>4454</v>
      </c>
      <c r="AG29" s="66" t="s">
        <v>4447</v>
      </c>
      <c r="AH29" s="65" t="s">
        <v>2241</v>
      </c>
      <c r="AI29" s="66" t="s">
        <v>4485</v>
      </c>
      <c r="AJ29" s="65" t="s">
        <v>4456</v>
      </c>
      <c r="AK29" s="66" t="s">
        <v>4447</v>
      </c>
      <c r="AL29" s="65" t="s">
        <v>4457</v>
      </c>
      <c r="AM29" s="66" t="s">
        <v>4447</v>
      </c>
      <c r="AN29" s="65" t="s">
        <v>4459</v>
      </c>
      <c r="AO29" s="66" t="s">
        <v>4455</v>
      </c>
      <c r="AP29" s="65" t="s">
        <v>4460</v>
      </c>
      <c r="AQ29" s="66" t="s">
        <v>4445</v>
      </c>
      <c r="AR29" s="65" t="s">
        <v>4461</v>
      </c>
      <c r="AS29" s="66" t="s">
        <v>4458</v>
      </c>
      <c r="AT29" s="65" t="s">
        <v>4440</v>
      </c>
      <c r="AU29" s="66" t="s">
        <v>4458</v>
      </c>
      <c r="AV29" s="67"/>
      <c r="AW29" s="67"/>
      <c r="AX29" s="67"/>
      <c r="AY29" s="67"/>
      <c r="AZ29" s="54">
        <f>IF(AZ30&gt;0,"",0)</f>
        <v>0</v>
      </c>
    </row>
    <row r="30" spans="1:55" ht="111.65" customHeight="1">
      <c r="A30" s="102" t="s">
        <v>5</v>
      </c>
      <c r="D30" s="55" t="s">
        <v>6</v>
      </c>
      <c r="F30" s="55" t="s">
        <v>4433</v>
      </c>
      <c r="G30" s="55" t="s">
        <v>4434</v>
      </c>
      <c r="H30" s="55" t="s">
        <v>4435</v>
      </c>
      <c r="I30" s="55" t="s">
        <v>4436</v>
      </c>
      <c r="J30" s="55" t="s">
        <v>4437</v>
      </c>
      <c r="K30" s="55" t="s">
        <v>4480</v>
      </c>
      <c r="L30" s="55" t="s">
        <v>4481</v>
      </c>
      <c r="M30" s="57">
        <f t="shared" si="0"/>
        <v>45958</v>
      </c>
      <c r="N30" s="104"/>
      <c r="O30" s="105"/>
      <c r="P30" s="104"/>
      <c r="Q30" s="105"/>
      <c r="R30" s="104"/>
      <c r="S30" s="105"/>
      <c r="T30" s="104"/>
      <c r="U30" s="105"/>
      <c r="V30" s="104"/>
      <c r="W30" s="105"/>
      <c r="X30" s="104"/>
      <c r="Y30" s="105"/>
      <c r="Z30" s="104"/>
      <c r="AA30" s="105"/>
      <c r="AB30" s="104"/>
      <c r="AC30" s="105"/>
      <c r="AD30" s="104"/>
      <c r="AE30" s="105"/>
      <c r="AF30" s="104"/>
      <c r="AG30" s="105"/>
      <c r="AH30" s="104"/>
      <c r="AI30" s="105"/>
      <c r="AJ30" s="104"/>
      <c r="AK30" s="105"/>
      <c r="AL30" s="104"/>
      <c r="AM30" s="105"/>
      <c r="AN30" s="104"/>
      <c r="AO30" s="105"/>
      <c r="AP30" s="104"/>
      <c r="AQ30" s="105"/>
      <c r="AR30" s="104"/>
      <c r="AS30" s="105"/>
      <c r="AT30" s="104"/>
      <c r="AU30" s="105"/>
      <c r="AV30" s="103" t="s">
        <v>5</v>
      </c>
      <c r="AW30" s="103" t="s">
        <v>5</v>
      </c>
      <c r="AX30" s="103" t="s">
        <v>5</v>
      </c>
      <c r="AY30" s="103" t="s">
        <v>5</v>
      </c>
      <c r="AZ30" s="68">
        <f>SUM(N30:AY30)</f>
        <v>0</v>
      </c>
      <c r="BA30" s="69">
        <v>35</v>
      </c>
      <c r="BB30" s="69">
        <v>70</v>
      </c>
      <c r="BC30" s="69">
        <f>BA30*AZ30</f>
        <v>0</v>
      </c>
    </row>
    <row r="31" spans="1:55">
      <c r="D31" s="54" t="s">
        <v>6</v>
      </c>
      <c r="F31" s="54" t="s">
        <v>4433</v>
      </c>
      <c r="G31" s="54" t="s">
        <v>4434</v>
      </c>
      <c r="H31" s="54" t="s">
        <v>4435</v>
      </c>
      <c r="I31" s="54" t="s">
        <v>4436</v>
      </c>
      <c r="J31" s="54" t="s">
        <v>4437</v>
      </c>
      <c r="K31" s="54" t="s">
        <v>4486</v>
      </c>
      <c r="L31" s="54" t="s">
        <v>4487</v>
      </c>
      <c r="M31" s="56">
        <f t="shared" si="0"/>
        <v>45958</v>
      </c>
      <c r="N31" s="59" t="s">
        <v>4440</v>
      </c>
      <c r="O31" s="60" t="s">
        <v>4455</v>
      </c>
      <c r="P31" s="59" t="s">
        <v>4442</v>
      </c>
      <c r="Q31" s="60" t="s">
        <v>4455</v>
      </c>
      <c r="R31" s="62" t="s">
        <v>4444</v>
      </c>
      <c r="S31" s="63" t="s">
        <v>4484</v>
      </c>
      <c r="T31" s="65" t="s">
        <v>4446</v>
      </c>
      <c r="U31" s="66" t="s">
        <v>4447</v>
      </c>
      <c r="V31" s="65" t="s">
        <v>4448</v>
      </c>
      <c r="W31" s="66" t="s">
        <v>4455</v>
      </c>
      <c r="X31" s="65" t="s">
        <v>4450</v>
      </c>
      <c r="Y31" s="66" t="s">
        <v>4455</v>
      </c>
      <c r="Z31" s="65" t="s">
        <v>4451</v>
      </c>
      <c r="AA31" s="66" t="s">
        <v>4447</v>
      </c>
      <c r="AB31" s="65" t="s">
        <v>4452</v>
      </c>
      <c r="AC31" s="66" t="s">
        <v>4455</v>
      </c>
      <c r="AD31" s="65" t="s">
        <v>4453</v>
      </c>
      <c r="AE31" s="66" t="s">
        <v>4483</v>
      </c>
      <c r="AF31" s="65" t="s">
        <v>4454</v>
      </c>
      <c r="AG31" s="66" t="s">
        <v>4488</v>
      </c>
      <c r="AH31" s="65" t="s">
        <v>2241</v>
      </c>
      <c r="AI31" s="66" t="s">
        <v>4445</v>
      </c>
      <c r="AJ31" s="65" t="s">
        <v>4456</v>
      </c>
      <c r="AK31" s="66" t="s">
        <v>4472</v>
      </c>
      <c r="AL31" s="65" t="s">
        <v>4457</v>
      </c>
      <c r="AM31" s="66" t="s">
        <v>4449</v>
      </c>
      <c r="AN31" s="65" t="s">
        <v>4459</v>
      </c>
      <c r="AO31" s="66" t="s">
        <v>4458</v>
      </c>
      <c r="AP31" s="65" t="s">
        <v>4460</v>
      </c>
      <c r="AQ31" s="66" t="s">
        <v>4489</v>
      </c>
      <c r="AR31" s="65" t="s">
        <v>4461</v>
      </c>
      <c r="AS31" s="66" t="s">
        <v>4468</v>
      </c>
      <c r="AT31" s="65" t="s">
        <v>4440</v>
      </c>
      <c r="AU31" s="66" t="s">
        <v>4468</v>
      </c>
      <c r="AV31" s="65" t="s">
        <v>4442</v>
      </c>
      <c r="AW31" s="66" t="s">
        <v>4467</v>
      </c>
      <c r="AX31" s="67"/>
      <c r="AY31" s="67"/>
      <c r="AZ31" s="54">
        <f>IF(AZ32&gt;0,"",0)</f>
        <v>0</v>
      </c>
    </row>
    <row r="32" spans="1:55" ht="111.65" customHeight="1">
      <c r="A32" s="102" t="s">
        <v>5</v>
      </c>
      <c r="D32" s="55" t="s">
        <v>6</v>
      </c>
      <c r="F32" s="55" t="s">
        <v>4433</v>
      </c>
      <c r="G32" s="55" t="s">
        <v>4434</v>
      </c>
      <c r="H32" s="55" t="s">
        <v>4435</v>
      </c>
      <c r="I32" s="55" t="s">
        <v>4436</v>
      </c>
      <c r="J32" s="55" t="s">
        <v>4437</v>
      </c>
      <c r="K32" s="55" t="s">
        <v>4486</v>
      </c>
      <c r="L32" s="55" t="s">
        <v>4487</v>
      </c>
      <c r="M32" s="57">
        <f t="shared" si="0"/>
        <v>45958</v>
      </c>
      <c r="N32" s="104"/>
      <c r="O32" s="105"/>
      <c r="P32" s="104"/>
      <c r="Q32" s="105"/>
      <c r="R32" s="104"/>
      <c r="S32" s="105"/>
      <c r="T32" s="104"/>
      <c r="U32" s="105"/>
      <c r="V32" s="104"/>
      <c r="W32" s="105"/>
      <c r="X32" s="104"/>
      <c r="Y32" s="105"/>
      <c r="Z32" s="104"/>
      <c r="AA32" s="105"/>
      <c r="AB32" s="104"/>
      <c r="AC32" s="105"/>
      <c r="AD32" s="104"/>
      <c r="AE32" s="105"/>
      <c r="AF32" s="104"/>
      <c r="AG32" s="105"/>
      <c r="AH32" s="104"/>
      <c r="AI32" s="105"/>
      <c r="AJ32" s="104"/>
      <c r="AK32" s="105"/>
      <c r="AL32" s="104"/>
      <c r="AM32" s="105"/>
      <c r="AN32" s="104"/>
      <c r="AO32" s="105"/>
      <c r="AP32" s="104"/>
      <c r="AQ32" s="105"/>
      <c r="AR32" s="104"/>
      <c r="AS32" s="105"/>
      <c r="AT32" s="104"/>
      <c r="AU32" s="105"/>
      <c r="AV32" s="104"/>
      <c r="AW32" s="105"/>
      <c r="AX32" s="103" t="s">
        <v>5</v>
      </c>
      <c r="AY32" s="103" t="s">
        <v>5</v>
      </c>
      <c r="AZ32" s="68">
        <f>SUM(N32:AY32)</f>
        <v>0</v>
      </c>
      <c r="BA32" s="69">
        <v>35</v>
      </c>
      <c r="BB32" s="69">
        <v>70</v>
      </c>
      <c r="BC32" s="69">
        <f>BA32*AZ32</f>
        <v>0</v>
      </c>
    </row>
    <row r="33" spans="1:55">
      <c r="D33" s="54" t="s">
        <v>6</v>
      </c>
      <c r="F33" s="54" t="s">
        <v>4433</v>
      </c>
      <c r="G33" s="54" t="s">
        <v>4434</v>
      </c>
      <c r="H33" s="54" t="s">
        <v>4435</v>
      </c>
      <c r="I33" s="54" t="s">
        <v>4490</v>
      </c>
      <c r="J33" s="54" t="s">
        <v>4491</v>
      </c>
      <c r="K33" s="54" t="s">
        <v>4438</v>
      </c>
      <c r="L33" s="54" t="s">
        <v>4439</v>
      </c>
      <c r="M33" s="56">
        <f t="shared" si="0"/>
        <v>45958</v>
      </c>
      <c r="N33" s="59" t="s">
        <v>4440</v>
      </c>
      <c r="O33" s="60" t="s">
        <v>4492</v>
      </c>
      <c r="P33" s="59" t="s">
        <v>4442</v>
      </c>
      <c r="Q33" s="60" t="s">
        <v>4455</v>
      </c>
      <c r="R33" s="62" t="s">
        <v>4444</v>
      </c>
      <c r="S33" s="63" t="s">
        <v>4467</v>
      </c>
      <c r="T33" s="65" t="s">
        <v>4446</v>
      </c>
      <c r="U33" s="66" t="s">
        <v>4449</v>
      </c>
      <c r="V33" s="65" t="s">
        <v>4448</v>
      </c>
      <c r="W33" s="66" t="s">
        <v>4493</v>
      </c>
      <c r="X33" s="65" t="s">
        <v>4450</v>
      </c>
      <c r="Y33" s="66" t="s">
        <v>4494</v>
      </c>
      <c r="Z33" s="65" t="s">
        <v>4451</v>
      </c>
      <c r="AA33" s="66" t="s">
        <v>4495</v>
      </c>
      <c r="AB33" s="65" t="s">
        <v>4452</v>
      </c>
      <c r="AC33" s="66" t="s">
        <v>4496</v>
      </c>
      <c r="AD33" s="65" t="s">
        <v>4453</v>
      </c>
      <c r="AE33" s="66" t="s">
        <v>4497</v>
      </c>
      <c r="AF33" s="65" t="s">
        <v>4454</v>
      </c>
      <c r="AG33" s="66" t="s">
        <v>4498</v>
      </c>
      <c r="AH33" s="65" t="s">
        <v>2241</v>
      </c>
      <c r="AI33" s="66" t="s">
        <v>4485</v>
      </c>
      <c r="AJ33" s="65" t="s">
        <v>4456</v>
      </c>
      <c r="AK33" s="66" t="s">
        <v>4483</v>
      </c>
      <c r="AL33" s="65" t="s">
        <v>4457</v>
      </c>
      <c r="AM33" s="66" t="s">
        <v>4441</v>
      </c>
      <c r="AN33" s="65" t="s">
        <v>4459</v>
      </c>
      <c r="AO33" s="66" t="s">
        <v>4498</v>
      </c>
      <c r="AP33" s="65" t="s">
        <v>4460</v>
      </c>
      <c r="AQ33" s="66" t="s">
        <v>4499</v>
      </c>
      <c r="AR33" s="65" t="s">
        <v>4461</v>
      </c>
      <c r="AS33" s="66" t="s">
        <v>4500</v>
      </c>
      <c r="AT33" s="65" t="s">
        <v>4440</v>
      </c>
      <c r="AU33" s="66" t="s">
        <v>4501</v>
      </c>
      <c r="AV33" s="67"/>
      <c r="AW33" s="67"/>
      <c r="AX33" s="67"/>
      <c r="AY33" s="67"/>
      <c r="AZ33" s="54">
        <f>IF(AZ34&gt;0,"",0)</f>
        <v>0</v>
      </c>
    </row>
    <row r="34" spans="1:55" ht="129.65" customHeight="1">
      <c r="A34" s="102" t="s">
        <v>5</v>
      </c>
      <c r="D34" s="55" t="s">
        <v>6</v>
      </c>
      <c r="F34" s="55" t="s">
        <v>4433</v>
      </c>
      <c r="G34" s="55" t="s">
        <v>4434</v>
      </c>
      <c r="H34" s="55" t="s">
        <v>4435</v>
      </c>
      <c r="I34" s="55" t="s">
        <v>4490</v>
      </c>
      <c r="J34" s="55" t="s">
        <v>4491</v>
      </c>
      <c r="K34" s="55" t="s">
        <v>4438</v>
      </c>
      <c r="L34" s="55" t="s">
        <v>4439</v>
      </c>
      <c r="M34" s="57">
        <f t="shared" si="0"/>
        <v>45958</v>
      </c>
      <c r="N34" s="104"/>
      <c r="O34" s="105"/>
      <c r="P34" s="104"/>
      <c r="Q34" s="105"/>
      <c r="R34" s="104"/>
      <c r="S34" s="105"/>
      <c r="T34" s="104"/>
      <c r="U34" s="105"/>
      <c r="V34" s="104"/>
      <c r="W34" s="105"/>
      <c r="X34" s="104"/>
      <c r="Y34" s="105"/>
      <c r="Z34" s="104"/>
      <c r="AA34" s="105"/>
      <c r="AB34" s="104"/>
      <c r="AC34" s="105"/>
      <c r="AD34" s="104"/>
      <c r="AE34" s="105"/>
      <c r="AF34" s="104"/>
      <c r="AG34" s="105"/>
      <c r="AH34" s="104"/>
      <c r="AI34" s="105"/>
      <c r="AJ34" s="104"/>
      <c r="AK34" s="105"/>
      <c r="AL34" s="104"/>
      <c r="AM34" s="105"/>
      <c r="AN34" s="104"/>
      <c r="AO34" s="105"/>
      <c r="AP34" s="104"/>
      <c r="AQ34" s="105"/>
      <c r="AR34" s="104"/>
      <c r="AS34" s="105"/>
      <c r="AT34" s="104"/>
      <c r="AU34" s="105"/>
      <c r="AV34" s="103" t="s">
        <v>5</v>
      </c>
      <c r="AW34" s="103" t="s">
        <v>5</v>
      </c>
      <c r="AX34" s="103" t="s">
        <v>5</v>
      </c>
      <c r="AY34" s="103" t="s">
        <v>5</v>
      </c>
      <c r="AZ34" s="68">
        <f>SUM(N34:AY34)</f>
        <v>0</v>
      </c>
      <c r="BA34" s="69">
        <v>22.5</v>
      </c>
      <c r="BB34" s="69">
        <v>45</v>
      </c>
      <c r="BC34" s="69">
        <f>BA34*AZ34</f>
        <v>0</v>
      </c>
    </row>
    <row r="35" spans="1:55">
      <c r="D35" s="54" t="s">
        <v>6</v>
      </c>
      <c r="F35" s="54" t="s">
        <v>4433</v>
      </c>
      <c r="G35" s="54" t="s">
        <v>4434</v>
      </c>
      <c r="H35" s="54" t="s">
        <v>4435</v>
      </c>
      <c r="I35" s="54" t="s">
        <v>4490</v>
      </c>
      <c r="J35" s="54" t="s">
        <v>4491</v>
      </c>
      <c r="K35" s="54" t="s">
        <v>4480</v>
      </c>
      <c r="L35" s="54" t="s">
        <v>4481</v>
      </c>
      <c r="M35" s="56">
        <f t="shared" si="0"/>
        <v>45958</v>
      </c>
      <c r="N35" s="59" t="s">
        <v>4440</v>
      </c>
      <c r="O35" s="60" t="s">
        <v>4449</v>
      </c>
      <c r="P35" s="59" t="s">
        <v>4442</v>
      </c>
      <c r="Q35" s="60" t="s">
        <v>4443</v>
      </c>
      <c r="R35" s="62" t="s">
        <v>4444</v>
      </c>
      <c r="S35" s="63" t="s">
        <v>4441</v>
      </c>
      <c r="T35" s="65" t="s">
        <v>4446</v>
      </c>
      <c r="U35" s="66" t="s">
        <v>4458</v>
      </c>
      <c r="V35" s="65" t="s">
        <v>4448</v>
      </c>
      <c r="W35" s="66" t="s">
        <v>4498</v>
      </c>
      <c r="X35" s="65" t="s">
        <v>4450</v>
      </c>
      <c r="Y35" s="66" t="s">
        <v>4455</v>
      </c>
      <c r="Z35" s="65" t="s">
        <v>4451</v>
      </c>
      <c r="AA35" s="66" t="s">
        <v>4502</v>
      </c>
      <c r="AB35" s="65" t="s">
        <v>4452</v>
      </c>
      <c r="AC35" s="66" t="s">
        <v>4458</v>
      </c>
      <c r="AD35" s="65" t="s">
        <v>4453</v>
      </c>
      <c r="AE35" s="66" t="s">
        <v>4488</v>
      </c>
      <c r="AF35" s="65" t="s">
        <v>4454</v>
      </c>
      <c r="AG35" s="66" t="s">
        <v>4455</v>
      </c>
      <c r="AH35" s="65" t="s">
        <v>2241</v>
      </c>
      <c r="AI35" s="66" t="s">
        <v>4441</v>
      </c>
      <c r="AJ35" s="65" t="s">
        <v>4456</v>
      </c>
      <c r="AK35" s="66" t="s">
        <v>4484</v>
      </c>
      <c r="AL35" s="65" t="s">
        <v>4457</v>
      </c>
      <c r="AM35" s="66" t="s">
        <v>4489</v>
      </c>
      <c r="AN35" s="65" t="s">
        <v>4459</v>
      </c>
      <c r="AO35" s="66" t="s">
        <v>4441</v>
      </c>
      <c r="AP35" s="65" t="s">
        <v>4460</v>
      </c>
      <c r="AQ35" s="66" t="s">
        <v>4495</v>
      </c>
      <c r="AR35" s="65" t="s">
        <v>4461</v>
      </c>
      <c r="AS35" s="66" t="s">
        <v>4503</v>
      </c>
      <c r="AT35" s="65" t="s">
        <v>4440</v>
      </c>
      <c r="AU35" s="66" t="s">
        <v>4473</v>
      </c>
      <c r="AV35" s="67"/>
      <c r="AW35" s="67"/>
      <c r="AX35" s="67"/>
      <c r="AY35" s="67"/>
      <c r="AZ35" s="54">
        <f>IF(AZ36&gt;0,"",0)</f>
        <v>0</v>
      </c>
    </row>
    <row r="36" spans="1:55" ht="111.65" customHeight="1">
      <c r="A36" s="102" t="s">
        <v>5</v>
      </c>
      <c r="D36" s="55" t="s">
        <v>6</v>
      </c>
      <c r="F36" s="55" t="s">
        <v>4433</v>
      </c>
      <c r="G36" s="55" t="s">
        <v>4434</v>
      </c>
      <c r="H36" s="55" t="s">
        <v>4435</v>
      </c>
      <c r="I36" s="55" t="s">
        <v>4490</v>
      </c>
      <c r="J36" s="55" t="s">
        <v>4491</v>
      </c>
      <c r="K36" s="55" t="s">
        <v>4480</v>
      </c>
      <c r="L36" s="55" t="s">
        <v>4481</v>
      </c>
      <c r="M36" s="57">
        <f t="shared" si="0"/>
        <v>45958</v>
      </c>
      <c r="N36" s="104"/>
      <c r="O36" s="105"/>
      <c r="P36" s="104"/>
      <c r="Q36" s="105"/>
      <c r="R36" s="104"/>
      <c r="S36" s="105"/>
      <c r="T36" s="104"/>
      <c r="U36" s="105"/>
      <c r="V36" s="104"/>
      <c r="W36" s="105"/>
      <c r="X36" s="104"/>
      <c r="Y36" s="105"/>
      <c r="Z36" s="104"/>
      <c r="AA36" s="105"/>
      <c r="AB36" s="104"/>
      <c r="AC36" s="105"/>
      <c r="AD36" s="104"/>
      <c r="AE36" s="105"/>
      <c r="AF36" s="104"/>
      <c r="AG36" s="105"/>
      <c r="AH36" s="104"/>
      <c r="AI36" s="105"/>
      <c r="AJ36" s="104"/>
      <c r="AK36" s="105"/>
      <c r="AL36" s="104"/>
      <c r="AM36" s="105"/>
      <c r="AN36" s="104"/>
      <c r="AO36" s="105"/>
      <c r="AP36" s="104"/>
      <c r="AQ36" s="105"/>
      <c r="AR36" s="104"/>
      <c r="AS36" s="105"/>
      <c r="AT36" s="104"/>
      <c r="AU36" s="105"/>
      <c r="AV36" s="103" t="s">
        <v>5</v>
      </c>
      <c r="AW36" s="103" t="s">
        <v>5</v>
      </c>
      <c r="AX36" s="103" t="s">
        <v>5</v>
      </c>
      <c r="AY36" s="103" t="s">
        <v>5</v>
      </c>
      <c r="AZ36" s="68">
        <f>SUM(N36:AY36)</f>
        <v>0</v>
      </c>
      <c r="BA36" s="69">
        <v>22.5</v>
      </c>
      <c r="BB36" s="69">
        <v>45</v>
      </c>
      <c r="BC36" s="69">
        <f>BA36*AZ36</f>
        <v>0</v>
      </c>
    </row>
    <row r="37" spans="1:55">
      <c r="D37" s="54" t="s">
        <v>6</v>
      </c>
      <c r="F37" s="54" t="s">
        <v>4433</v>
      </c>
      <c r="G37" s="54" t="s">
        <v>4434</v>
      </c>
      <c r="H37" s="54" t="s">
        <v>4435</v>
      </c>
      <c r="I37" s="54" t="s">
        <v>4490</v>
      </c>
      <c r="J37" s="54" t="s">
        <v>4491</v>
      </c>
      <c r="K37" s="54" t="s">
        <v>4504</v>
      </c>
      <c r="L37" s="54" t="s">
        <v>4505</v>
      </c>
      <c r="M37" s="56">
        <f t="shared" si="0"/>
        <v>45958</v>
      </c>
      <c r="N37" s="59" t="s">
        <v>4440</v>
      </c>
      <c r="O37" s="60" t="s">
        <v>4506</v>
      </c>
      <c r="P37" s="59" t="s">
        <v>4442</v>
      </c>
      <c r="Q37" s="60" t="s">
        <v>4507</v>
      </c>
      <c r="R37" s="62" t="s">
        <v>4444</v>
      </c>
      <c r="S37" s="63" t="s">
        <v>4496</v>
      </c>
      <c r="T37" s="65" t="s">
        <v>4446</v>
      </c>
      <c r="U37" s="66" t="s">
        <v>4508</v>
      </c>
      <c r="V37" s="65" t="s">
        <v>4448</v>
      </c>
      <c r="W37" s="66" t="s">
        <v>4509</v>
      </c>
      <c r="X37" s="65" t="s">
        <v>4450</v>
      </c>
      <c r="Y37" s="66" t="s">
        <v>4510</v>
      </c>
      <c r="Z37" s="65" t="s">
        <v>4451</v>
      </c>
      <c r="AA37" s="66" t="s">
        <v>4494</v>
      </c>
      <c r="AB37" s="65" t="s">
        <v>4452</v>
      </c>
      <c r="AC37" s="66" t="s">
        <v>4494</v>
      </c>
      <c r="AD37" s="65" t="s">
        <v>4453</v>
      </c>
      <c r="AE37" s="66" t="s">
        <v>4499</v>
      </c>
      <c r="AF37" s="65" t="s">
        <v>4454</v>
      </c>
      <c r="AG37" s="66" t="s">
        <v>4443</v>
      </c>
      <c r="AH37" s="65" t="s">
        <v>2241</v>
      </c>
      <c r="AI37" s="66" t="s">
        <v>4511</v>
      </c>
      <c r="AJ37" s="65" t="s">
        <v>4456</v>
      </c>
      <c r="AK37" s="66" t="s">
        <v>4512</v>
      </c>
      <c r="AL37" s="65" t="s">
        <v>4457</v>
      </c>
      <c r="AM37" s="66" t="s">
        <v>4513</v>
      </c>
      <c r="AN37" s="65" t="s">
        <v>4459</v>
      </c>
      <c r="AO37" s="66" t="s">
        <v>4514</v>
      </c>
      <c r="AP37" s="65" t="s">
        <v>4460</v>
      </c>
      <c r="AQ37" s="66" t="s">
        <v>4472</v>
      </c>
      <c r="AR37" s="65" t="s">
        <v>4461</v>
      </c>
      <c r="AS37" s="66" t="s">
        <v>4512</v>
      </c>
      <c r="AT37" s="65" t="s">
        <v>4440</v>
      </c>
      <c r="AU37" s="66" t="s">
        <v>4515</v>
      </c>
      <c r="AV37" s="67"/>
      <c r="AW37" s="67"/>
      <c r="AX37" s="67"/>
      <c r="AY37" s="67"/>
      <c r="AZ37" s="54">
        <f>IF(AZ38&gt;0,"",0)</f>
        <v>0</v>
      </c>
    </row>
    <row r="38" spans="1:55" ht="111.65" customHeight="1">
      <c r="A38" s="102" t="s">
        <v>5</v>
      </c>
      <c r="D38" s="55" t="s">
        <v>6</v>
      </c>
      <c r="F38" s="55" t="s">
        <v>4433</v>
      </c>
      <c r="G38" s="55" t="s">
        <v>4434</v>
      </c>
      <c r="H38" s="55" t="s">
        <v>4435</v>
      </c>
      <c r="I38" s="55" t="s">
        <v>4490</v>
      </c>
      <c r="J38" s="55" t="s">
        <v>4491</v>
      </c>
      <c r="K38" s="55" t="s">
        <v>4504</v>
      </c>
      <c r="L38" s="55" t="s">
        <v>4505</v>
      </c>
      <c r="M38" s="57">
        <f t="shared" si="0"/>
        <v>45958</v>
      </c>
      <c r="N38" s="104"/>
      <c r="O38" s="105"/>
      <c r="P38" s="104"/>
      <c r="Q38" s="105"/>
      <c r="R38" s="104"/>
      <c r="S38" s="105"/>
      <c r="T38" s="104"/>
      <c r="U38" s="105"/>
      <c r="V38" s="104"/>
      <c r="W38" s="105"/>
      <c r="X38" s="104"/>
      <c r="Y38" s="105"/>
      <c r="Z38" s="104"/>
      <c r="AA38" s="105"/>
      <c r="AB38" s="104"/>
      <c r="AC38" s="105"/>
      <c r="AD38" s="104"/>
      <c r="AE38" s="105"/>
      <c r="AF38" s="104"/>
      <c r="AG38" s="105"/>
      <c r="AH38" s="104"/>
      <c r="AI38" s="105"/>
      <c r="AJ38" s="104"/>
      <c r="AK38" s="105"/>
      <c r="AL38" s="104"/>
      <c r="AM38" s="105"/>
      <c r="AN38" s="104"/>
      <c r="AO38" s="105"/>
      <c r="AP38" s="104"/>
      <c r="AQ38" s="105"/>
      <c r="AR38" s="104"/>
      <c r="AS38" s="105"/>
      <c r="AT38" s="104"/>
      <c r="AU38" s="105"/>
      <c r="AV38" s="103" t="s">
        <v>5</v>
      </c>
      <c r="AW38" s="103" t="s">
        <v>5</v>
      </c>
      <c r="AX38" s="103" t="s">
        <v>5</v>
      </c>
      <c r="AY38" s="103" t="s">
        <v>5</v>
      </c>
      <c r="AZ38" s="68">
        <f>SUM(N38:AY38)</f>
        <v>0</v>
      </c>
      <c r="BA38" s="69">
        <v>20</v>
      </c>
      <c r="BB38" s="69">
        <v>40</v>
      </c>
      <c r="BC38" s="69">
        <f>BA38*AZ38</f>
        <v>0</v>
      </c>
    </row>
    <row r="39" spans="1:55">
      <c r="D39" s="54" t="s">
        <v>6</v>
      </c>
      <c r="F39" s="54" t="s">
        <v>4433</v>
      </c>
      <c r="G39" s="54" t="s">
        <v>4434</v>
      </c>
      <c r="H39" s="54" t="s">
        <v>4435</v>
      </c>
      <c r="I39" s="54" t="s">
        <v>4490</v>
      </c>
      <c r="J39" s="54" t="s">
        <v>4491</v>
      </c>
      <c r="K39" s="54" t="s">
        <v>4516</v>
      </c>
      <c r="L39" s="54" t="s">
        <v>4517</v>
      </c>
      <c r="M39" s="56">
        <f t="shared" si="0"/>
        <v>45958</v>
      </c>
      <c r="N39" s="59" t="s">
        <v>4440</v>
      </c>
      <c r="O39" s="60" t="s">
        <v>4465</v>
      </c>
      <c r="P39" s="59" t="s">
        <v>4442</v>
      </c>
      <c r="Q39" s="60" t="s">
        <v>4447</v>
      </c>
      <c r="R39" s="62" t="s">
        <v>4444</v>
      </c>
      <c r="S39" s="63" t="s">
        <v>4484</v>
      </c>
      <c r="T39" s="65" t="s">
        <v>4446</v>
      </c>
      <c r="U39" s="66" t="s">
        <v>4473</v>
      </c>
      <c r="V39" s="65" t="s">
        <v>4448</v>
      </c>
      <c r="W39" s="66" t="s">
        <v>4473</v>
      </c>
      <c r="X39" s="65" t="s">
        <v>4450</v>
      </c>
      <c r="Y39" s="66" t="s">
        <v>4518</v>
      </c>
      <c r="Z39" s="65" t="s">
        <v>4451</v>
      </c>
      <c r="AA39" s="66" t="s">
        <v>4519</v>
      </c>
      <c r="AB39" s="65" t="s">
        <v>4452</v>
      </c>
      <c r="AC39" s="66" t="s">
        <v>4520</v>
      </c>
      <c r="AD39" s="65" t="s">
        <v>4453</v>
      </c>
      <c r="AE39" s="66" t="s">
        <v>4518</v>
      </c>
      <c r="AF39" s="65" t="s">
        <v>4454</v>
      </c>
      <c r="AG39" s="66" t="s">
        <v>4518</v>
      </c>
      <c r="AH39" s="65" t="s">
        <v>2241</v>
      </c>
      <c r="AI39" s="66" t="s">
        <v>4518</v>
      </c>
      <c r="AJ39" s="65" t="s">
        <v>4456</v>
      </c>
      <c r="AK39" s="66" t="s">
        <v>4518</v>
      </c>
      <c r="AL39" s="65" t="s">
        <v>4457</v>
      </c>
      <c r="AM39" s="66" t="s">
        <v>4518</v>
      </c>
      <c r="AN39" s="65" t="s">
        <v>4459</v>
      </c>
      <c r="AO39" s="66" t="s">
        <v>4518</v>
      </c>
      <c r="AP39" s="65" t="s">
        <v>4460</v>
      </c>
      <c r="AQ39" s="66" t="s">
        <v>4484</v>
      </c>
      <c r="AR39" s="65" t="s">
        <v>4461</v>
      </c>
      <c r="AS39" s="66" t="s">
        <v>4521</v>
      </c>
      <c r="AT39" s="65" t="s">
        <v>4440</v>
      </c>
      <c r="AU39" s="66" t="s">
        <v>4518</v>
      </c>
      <c r="AV39" s="67"/>
      <c r="AW39" s="67"/>
      <c r="AX39" s="67"/>
      <c r="AY39" s="67"/>
      <c r="AZ39" s="54">
        <f>IF(AZ40&gt;0,"",0)</f>
        <v>0</v>
      </c>
    </row>
    <row r="40" spans="1:55" ht="111.65" customHeight="1">
      <c r="A40" s="102" t="s">
        <v>5</v>
      </c>
      <c r="D40" s="55" t="s">
        <v>6</v>
      </c>
      <c r="F40" s="55" t="s">
        <v>4433</v>
      </c>
      <c r="G40" s="55" t="s">
        <v>4434</v>
      </c>
      <c r="H40" s="55" t="s">
        <v>4435</v>
      </c>
      <c r="I40" s="55" t="s">
        <v>4490</v>
      </c>
      <c r="J40" s="55" t="s">
        <v>4491</v>
      </c>
      <c r="K40" s="55" t="s">
        <v>4516</v>
      </c>
      <c r="L40" s="55" t="s">
        <v>4517</v>
      </c>
      <c r="M40" s="57">
        <f t="shared" si="0"/>
        <v>45958</v>
      </c>
      <c r="N40" s="104"/>
      <c r="O40" s="105"/>
      <c r="P40" s="104"/>
      <c r="Q40" s="105"/>
      <c r="R40" s="104"/>
      <c r="S40" s="105"/>
      <c r="T40" s="104"/>
      <c r="U40" s="105"/>
      <c r="V40" s="104"/>
      <c r="W40" s="105"/>
      <c r="X40" s="104"/>
      <c r="Y40" s="105"/>
      <c r="Z40" s="104"/>
      <c r="AA40" s="105"/>
      <c r="AB40" s="104"/>
      <c r="AC40" s="105"/>
      <c r="AD40" s="104"/>
      <c r="AE40" s="105"/>
      <c r="AF40" s="104"/>
      <c r="AG40" s="105"/>
      <c r="AH40" s="104"/>
      <c r="AI40" s="105"/>
      <c r="AJ40" s="104"/>
      <c r="AK40" s="105"/>
      <c r="AL40" s="104"/>
      <c r="AM40" s="105"/>
      <c r="AN40" s="104"/>
      <c r="AO40" s="105"/>
      <c r="AP40" s="104"/>
      <c r="AQ40" s="105"/>
      <c r="AR40" s="104"/>
      <c r="AS40" s="105"/>
      <c r="AT40" s="104"/>
      <c r="AU40" s="105"/>
      <c r="AV40" s="103" t="s">
        <v>5</v>
      </c>
      <c r="AW40" s="103" t="s">
        <v>5</v>
      </c>
      <c r="AX40" s="103" t="s">
        <v>5</v>
      </c>
      <c r="AY40" s="103" t="s">
        <v>5</v>
      </c>
      <c r="AZ40" s="68">
        <f>SUM(N40:AY40)</f>
        <v>0</v>
      </c>
      <c r="BA40" s="69">
        <v>22.5</v>
      </c>
      <c r="BB40" s="69">
        <v>45</v>
      </c>
      <c r="BC40" s="69">
        <f>BA40*AZ40</f>
        <v>0</v>
      </c>
    </row>
    <row r="41" spans="1:55">
      <c r="D41" s="54" t="s">
        <v>6</v>
      </c>
      <c r="F41" s="54" t="s">
        <v>4433</v>
      </c>
      <c r="G41" s="54" t="s">
        <v>4434</v>
      </c>
      <c r="H41" s="54" t="s">
        <v>4522</v>
      </c>
      <c r="I41" s="54" t="s">
        <v>4523</v>
      </c>
      <c r="J41" s="54" t="s">
        <v>4524</v>
      </c>
      <c r="K41" s="54" t="s">
        <v>4438</v>
      </c>
      <c r="L41" s="54" t="s">
        <v>4439</v>
      </c>
      <c r="M41" s="56">
        <f t="shared" si="0"/>
        <v>45958</v>
      </c>
      <c r="N41" s="59" t="s">
        <v>4440</v>
      </c>
      <c r="O41" s="60" t="s">
        <v>4451</v>
      </c>
      <c r="P41" s="59" t="s">
        <v>4442</v>
      </c>
      <c r="Q41" s="60" t="s">
        <v>4473</v>
      </c>
      <c r="R41" s="62" t="s">
        <v>4444</v>
      </c>
      <c r="S41" s="63" t="s">
        <v>4465</v>
      </c>
      <c r="T41" s="65" t="s">
        <v>4446</v>
      </c>
      <c r="U41" s="66" t="s">
        <v>4465</v>
      </c>
      <c r="V41" s="65" t="s">
        <v>4448</v>
      </c>
      <c r="W41" s="66" t="s">
        <v>4465</v>
      </c>
      <c r="X41" s="65" t="s">
        <v>4450</v>
      </c>
      <c r="Y41" s="66" t="s">
        <v>4465</v>
      </c>
      <c r="Z41" s="65" t="s">
        <v>4451</v>
      </c>
      <c r="AA41" s="66" t="s">
        <v>4473</v>
      </c>
      <c r="AB41" s="65" t="s">
        <v>4452</v>
      </c>
      <c r="AC41" s="66" t="s">
        <v>4451</v>
      </c>
      <c r="AD41" s="65" t="s">
        <v>4453</v>
      </c>
      <c r="AE41" s="66" t="s">
        <v>4525</v>
      </c>
      <c r="AF41" s="65" t="s">
        <v>4454</v>
      </c>
      <c r="AG41" s="66" t="s">
        <v>4466</v>
      </c>
      <c r="AH41" s="67"/>
      <c r="AI41" s="67"/>
      <c r="AJ41" s="67"/>
      <c r="AK41" s="67"/>
      <c r="AL41" s="67"/>
      <c r="AM41" s="67"/>
      <c r="AN41" s="67"/>
      <c r="AO41" s="67"/>
      <c r="AP41" s="67"/>
      <c r="AQ41" s="67"/>
      <c r="AR41" s="67"/>
      <c r="AS41" s="67"/>
      <c r="AT41" s="67"/>
      <c r="AU41" s="67"/>
      <c r="AV41" s="67"/>
      <c r="AW41" s="67"/>
      <c r="AX41" s="67"/>
      <c r="AY41" s="67"/>
      <c r="AZ41" s="54">
        <f>IF(AZ42&gt;0,"",0)</f>
        <v>0</v>
      </c>
    </row>
    <row r="42" spans="1:55" ht="111.65" customHeight="1">
      <c r="A42" s="102" t="s">
        <v>5</v>
      </c>
      <c r="D42" s="55" t="s">
        <v>6</v>
      </c>
      <c r="F42" s="55" t="s">
        <v>4433</v>
      </c>
      <c r="G42" s="55" t="s">
        <v>4434</v>
      </c>
      <c r="H42" s="55" t="s">
        <v>4522</v>
      </c>
      <c r="I42" s="55" t="s">
        <v>4523</v>
      </c>
      <c r="J42" s="55" t="s">
        <v>4524</v>
      </c>
      <c r="K42" s="55" t="s">
        <v>4438</v>
      </c>
      <c r="L42" s="55" t="s">
        <v>4439</v>
      </c>
      <c r="M42" s="57">
        <f t="shared" si="0"/>
        <v>45958</v>
      </c>
      <c r="N42" s="104"/>
      <c r="O42" s="105"/>
      <c r="P42" s="104"/>
      <c r="Q42" s="105"/>
      <c r="R42" s="104"/>
      <c r="S42" s="105"/>
      <c r="T42" s="104"/>
      <c r="U42" s="105"/>
      <c r="V42" s="104"/>
      <c r="W42" s="105"/>
      <c r="X42" s="104"/>
      <c r="Y42" s="105"/>
      <c r="Z42" s="104"/>
      <c r="AA42" s="105"/>
      <c r="AB42" s="104"/>
      <c r="AC42" s="105"/>
      <c r="AD42" s="104"/>
      <c r="AE42" s="105"/>
      <c r="AF42" s="104"/>
      <c r="AG42" s="105"/>
      <c r="AH42" s="103" t="s">
        <v>5</v>
      </c>
      <c r="AI42" s="103" t="s">
        <v>5</v>
      </c>
      <c r="AJ42" s="103" t="s">
        <v>5</v>
      </c>
      <c r="AK42" s="103" t="s">
        <v>5</v>
      </c>
      <c r="AL42" s="103" t="s">
        <v>5</v>
      </c>
      <c r="AM42" s="103" t="s">
        <v>5</v>
      </c>
      <c r="AN42" s="103" t="s">
        <v>5</v>
      </c>
      <c r="AO42" s="103" t="s">
        <v>5</v>
      </c>
      <c r="AP42" s="103" t="s">
        <v>5</v>
      </c>
      <c r="AQ42" s="103" t="s">
        <v>5</v>
      </c>
      <c r="AR42" s="103" t="s">
        <v>5</v>
      </c>
      <c r="AS42" s="103" t="s">
        <v>5</v>
      </c>
      <c r="AT42" s="103" t="s">
        <v>5</v>
      </c>
      <c r="AU42" s="103" t="s">
        <v>5</v>
      </c>
      <c r="AV42" s="103" t="s">
        <v>5</v>
      </c>
      <c r="AW42" s="103" t="s">
        <v>5</v>
      </c>
      <c r="AX42" s="103" t="s">
        <v>5</v>
      </c>
      <c r="AY42" s="103" t="s">
        <v>5</v>
      </c>
      <c r="AZ42" s="68">
        <f>SUM(N42:AY42)</f>
        <v>0</v>
      </c>
      <c r="BA42" s="69">
        <v>50</v>
      </c>
      <c r="BB42" s="69">
        <v>100</v>
      </c>
      <c r="BC42" s="69">
        <f>BA42*AZ42</f>
        <v>0</v>
      </c>
    </row>
    <row r="43" spans="1:55">
      <c r="D43" s="54" t="s">
        <v>6</v>
      </c>
      <c r="F43" s="54" t="s">
        <v>4433</v>
      </c>
      <c r="G43" s="54" t="s">
        <v>4434</v>
      </c>
      <c r="H43" s="54" t="s">
        <v>4522</v>
      </c>
      <c r="I43" s="54" t="s">
        <v>4523</v>
      </c>
      <c r="J43" s="54" t="s">
        <v>4524</v>
      </c>
      <c r="K43" s="54" t="s">
        <v>4526</v>
      </c>
      <c r="L43" s="54" t="s">
        <v>4527</v>
      </c>
      <c r="M43" s="56">
        <f t="shared" si="0"/>
        <v>45958</v>
      </c>
      <c r="N43" s="59" t="s">
        <v>4440</v>
      </c>
      <c r="O43" s="58" t="s">
        <v>2234</v>
      </c>
      <c r="P43" s="59" t="s">
        <v>4442</v>
      </c>
      <c r="Q43" s="72" t="s">
        <v>4474</v>
      </c>
      <c r="R43" s="62" t="s">
        <v>4444</v>
      </c>
      <c r="S43" s="73" t="s">
        <v>4478</v>
      </c>
      <c r="T43" s="65" t="s">
        <v>4446</v>
      </c>
      <c r="U43" s="66" t="s">
        <v>4492</v>
      </c>
      <c r="V43" s="65" t="s">
        <v>4448</v>
      </c>
      <c r="W43" s="66" t="s">
        <v>4492</v>
      </c>
      <c r="X43" s="65" t="s">
        <v>4450</v>
      </c>
      <c r="Y43" s="66" t="s">
        <v>4492</v>
      </c>
      <c r="Z43" s="65" t="s">
        <v>4451</v>
      </c>
      <c r="AA43" s="66" t="s">
        <v>4492</v>
      </c>
      <c r="AB43" s="65" t="s">
        <v>4452</v>
      </c>
      <c r="AC43" s="66" t="s">
        <v>4467</v>
      </c>
      <c r="AD43" s="65" t="s">
        <v>4453</v>
      </c>
      <c r="AE43" s="66" t="s">
        <v>4473</v>
      </c>
      <c r="AF43" s="65" t="s">
        <v>4454</v>
      </c>
      <c r="AG43" s="66" t="s">
        <v>4473</v>
      </c>
      <c r="AH43" s="67"/>
      <c r="AI43" s="67"/>
      <c r="AJ43" s="67"/>
      <c r="AK43" s="67"/>
      <c r="AL43" s="67"/>
      <c r="AM43" s="67"/>
      <c r="AN43" s="67"/>
      <c r="AO43" s="67"/>
      <c r="AP43" s="67"/>
      <c r="AQ43" s="67"/>
      <c r="AR43" s="67"/>
      <c r="AS43" s="67"/>
      <c r="AT43" s="67"/>
      <c r="AU43" s="67"/>
      <c r="AV43" s="67"/>
      <c r="AW43" s="67"/>
      <c r="AX43" s="67"/>
      <c r="AY43" s="67"/>
      <c r="AZ43" s="54">
        <f>IF(AZ44&gt;0,"",0)</f>
        <v>0</v>
      </c>
    </row>
    <row r="44" spans="1:55" ht="111.65" customHeight="1">
      <c r="A44" s="102" t="s">
        <v>5</v>
      </c>
      <c r="D44" s="55" t="s">
        <v>6</v>
      </c>
      <c r="F44" s="55" t="s">
        <v>4433</v>
      </c>
      <c r="G44" s="55" t="s">
        <v>4434</v>
      </c>
      <c r="H44" s="55" t="s">
        <v>4522</v>
      </c>
      <c r="I44" s="55" t="s">
        <v>4523</v>
      </c>
      <c r="J44" s="55" t="s">
        <v>4524</v>
      </c>
      <c r="K44" s="55" t="s">
        <v>4526</v>
      </c>
      <c r="L44" s="55" t="s">
        <v>4527</v>
      </c>
      <c r="M44" s="57">
        <f t="shared" si="0"/>
        <v>45958</v>
      </c>
      <c r="N44" s="106" t="s">
        <v>5</v>
      </c>
      <c r="O44" s="107" t="s">
        <v>5</v>
      </c>
      <c r="P44" s="104"/>
      <c r="Q44" s="105"/>
      <c r="R44" s="104"/>
      <c r="S44" s="105"/>
      <c r="T44" s="104"/>
      <c r="U44" s="105"/>
      <c r="V44" s="104"/>
      <c r="W44" s="105"/>
      <c r="X44" s="104"/>
      <c r="Y44" s="105"/>
      <c r="Z44" s="104"/>
      <c r="AA44" s="105"/>
      <c r="AB44" s="104"/>
      <c r="AC44" s="105"/>
      <c r="AD44" s="104"/>
      <c r="AE44" s="105"/>
      <c r="AF44" s="104"/>
      <c r="AG44" s="105"/>
      <c r="AH44" s="103" t="s">
        <v>5</v>
      </c>
      <c r="AI44" s="103" t="s">
        <v>5</v>
      </c>
      <c r="AJ44" s="103" t="s">
        <v>5</v>
      </c>
      <c r="AK44" s="103" t="s">
        <v>5</v>
      </c>
      <c r="AL44" s="103" t="s">
        <v>5</v>
      </c>
      <c r="AM44" s="103" t="s">
        <v>5</v>
      </c>
      <c r="AN44" s="103" t="s">
        <v>5</v>
      </c>
      <c r="AO44" s="103" t="s">
        <v>5</v>
      </c>
      <c r="AP44" s="103" t="s">
        <v>5</v>
      </c>
      <c r="AQ44" s="103" t="s">
        <v>5</v>
      </c>
      <c r="AR44" s="103" t="s">
        <v>5</v>
      </c>
      <c r="AS44" s="103" t="s">
        <v>5</v>
      </c>
      <c r="AT44" s="103" t="s">
        <v>5</v>
      </c>
      <c r="AU44" s="103" t="s">
        <v>5</v>
      </c>
      <c r="AV44" s="103" t="s">
        <v>5</v>
      </c>
      <c r="AW44" s="103" t="s">
        <v>5</v>
      </c>
      <c r="AX44" s="103" t="s">
        <v>5</v>
      </c>
      <c r="AY44" s="103" t="s">
        <v>5</v>
      </c>
      <c r="AZ44" s="68">
        <f>SUM(N44:AY44)</f>
        <v>0</v>
      </c>
      <c r="BA44" s="69">
        <v>50</v>
      </c>
      <c r="BB44" s="69">
        <v>100</v>
      </c>
      <c r="BC44" s="69">
        <f>BA44*AZ44</f>
        <v>0</v>
      </c>
    </row>
    <row r="45" spans="1:55">
      <c r="D45" s="54" t="s">
        <v>6</v>
      </c>
      <c r="F45" s="54" t="s">
        <v>4433</v>
      </c>
      <c r="G45" s="54" t="s">
        <v>4434</v>
      </c>
      <c r="H45" s="54" t="s">
        <v>4522</v>
      </c>
      <c r="I45" s="54" t="s">
        <v>4523</v>
      </c>
      <c r="J45" s="54" t="s">
        <v>4524</v>
      </c>
      <c r="K45" s="54" t="s">
        <v>4528</v>
      </c>
      <c r="L45" s="54" t="s">
        <v>4529</v>
      </c>
      <c r="M45" s="56">
        <f t="shared" si="0"/>
        <v>45958</v>
      </c>
      <c r="N45" s="59" t="s">
        <v>4440</v>
      </c>
      <c r="O45" s="72" t="s">
        <v>4474</v>
      </c>
      <c r="P45" s="59" t="s">
        <v>4442</v>
      </c>
      <c r="Q45" s="72" t="s">
        <v>4474</v>
      </c>
      <c r="R45" s="62" t="s">
        <v>4444</v>
      </c>
      <c r="S45" s="73" t="s">
        <v>4474</v>
      </c>
      <c r="T45" s="65" t="s">
        <v>4446</v>
      </c>
      <c r="U45" s="70" t="s">
        <v>4474</v>
      </c>
      <c r="V45" s="65" t="s">
        <v>4448</v>
      </c>
      <c r="W45" s="70" t="s">
        <v>4474</v>
      </c>
      <c r="X45" s="65" t="s">
        <v>4450</v>
      </c>
      <c r="Y45" s="70" t="s">
        <v>4474</v>
      </c>
      <c r="Z45" s="65" t="s">
        <v>4451</v>
      </c>
      <c r="AA45" s="70" t="s">
        <v>4477</v>
      </c>
      <c r="AB45" s="65" t="s">
        <v>4452</v>
      </c>
      <c r="AC45" s="70" t="s">
        <v>4477</v>
      </c>
      <c r="AD45" s="65" t="s">
        <v>4453</v>
      </c>
      <c r="AE45" s="71" t="s">
        <v>4469</v>
      </c>
      <c r="AF45" s="65" t="s">
        <v>4454</v>
      </c>
      <c r="AG45" s="70" t="s">
        <v>4530</v>
      </c>
      <c r="AH45" s="67"/>
      <c r="AI45" s="67"/>
      <c r="AJ45" s="67"/>
      <c r="AK45" s="67"/>
      <c r="AL45" s="67"/>
      <c r="AM45" s="67"/>
      <c r="AN45" s="67"/>
      <c r="AO45" s="67"/>
      <c r="AP45" s="67"/>
      <c r="AQ45" s="67"/>
      <c r="AR45" s="67"/>
      <c r="AS45" s="67"/>
      <c r="AT45" s="67"/>
      <c r="AU45" s="67"/>
      <c r="AV45" s="67"/>
      <c r="AW45" s="67"/>
      <c r="AX45" s="67"/>
      <c r="AY45" s="67"/>
      <c r="AZ45" s="54">
        <f>IF(AZ46&gt;0,"",0)</f>
        <v>0</v>
      </c>
    </row>
    <row r="46" spans="1:55" ht="111.65" customHeight="1">
      <c r="A46" s="102" t="s">
        <v>5</v>
      </c>
      <c r="D46" s="55" t="s">
        <v>6</v>
      </c>
      <c r="F46" s="55" t="s">
        <v>4433</v>
      </c>
      <c r="G46" s="55" t="s">
        <v>4434</v>
      </c>
      <c r="H46" s="55" t="s">
        <v>4522</v>
      </c>
      <c r="I46" s="55" t="s">
        <v>4523</v>
      </c>
      <c r="J46" s="55" t="s">
        <v>4524</v>
      </c>
      <c r="K46" s="55" t="s">
        <v>4528</v>
      </c>
      <c r="L46" s="55" t="s">
        <v>4529</v>
      </c>
      <c r="M46" s="57">
        <f t="shared" si="0"/>
        <v>45958</v>
      </c>
      <c r="N46" s="104"/>
      <c r="O46" s="105"/>
      <c r="P46" s="104"/>
      <c r="Q46" s="105"/>
      <c r="R46" s="104"/>
      <c r="S46" s="105"/>
      <c r="T46" s="104"/>
      <c r="U46" s="105"/>
      <c r="V46" s="104"/>
      <c r="W46" s="105"/>
      <c r="X46" s="104"/>
      <c r="Y46" s="105"/>
      <c r="Z46" s="104"/>
      <c r="AA46" s="105"/>
      <c r="AB46" s="104"/>
      <c r="AC46" s="105"/>
      <c r="AD46" s="104"/>
      <c r="AE46" s="105"/>
      <c r="AF46" s="104"/>
      <c r="AG46" s="105"/>
      <c r="AH46" s="103" t="s">
        <v>5</v>
      </c>
      <c r="AI46" s="103" t="s">
        <v>5</v>
      </c>
      <c r="AJ46" s="103" t="s">
        <v>5</v>
      </c>
      <c r="AK46" s="103" t="s">
        <v>5</v>
      </c>
      <c r="AL46" s="103" t="s">
        <v>5</v>
      </c>
      <c r="AM46" s="103" t="s">
        <v>5</v>
      </c>
      <c r="AN46" s="103" t="s">
        <v>5</v>
      </c>
      <c r="AO46" s="103" t="s">
        <v>5</v>
      </c>
      <c r="AP46" s="103" t="s">
        <v>5</v>
      </c>
      <c r="AQ46" s="103" t="s">
        <v>5</v>
      </c>
      <c r="AR46" s="103" t="s">
        <v>5</v>
      </c>
      <c r="AS46" s="103" t="s">
        <v>5</v>
      </c>
      <c r="AT46" s="103" t="s">
        <v>5</v>
      </c>
      <c r="AU46" s="103" t="s">
        <v>5</v>
      </c>
      <c r="AV46" s="103" t="s">
        <v>5</v>
      </c>
      <c r="AW46" s="103" t="s">
        <v>5</v>
      </c>
      <c r="AX46" s="103" t="s">
        <v>5</v>
      </c>
      <c r="AY46" s="103" t="s">
        <v>5</v>
      </c>
      <c r="AZ46" s="68">
        <f>SUM(N46:AY46)</f>
        <v>0</v>
      </c>
      <c r="BA46" s="69">
        <v>50</v>
      </c>
      <c r="BB46" s="69">
        <v>100</v>
      </c>
      <c r="BC46" s="69">
        <f>BA46*AZ46</f>
        <v>0</v>
      </c>
    </row>
    <row r="47" spans="1:55">
      <c r="D47" s="54" t="s">
        <v>6</v>
      </c>
      <c r="F47" s="54" t="s">
        <v>4433</v>
      </c>
      <c r="G47" s="54" t="s">
        <v>4434</v>
      </c>
      <c r="H47" s="54" t="s">
        <v>4435</v>
      </c>
      <c r="I47" s="54" t="s">
        <v>4531</v>
      </c>
      <c r="J47" s="54" t="s">
        <v>4532</v>
      </c>
      <c r="K47" s="54" t="s">
        <v>4438</v>
      </c>
      <c r="L47" s="54" t="s">
        <v>4439</v>
      </c>
      <c r="M47" s="56">
        <f t="shared" si="0"/>
        <v>45958</v>
      </c>
      <c r="N47" s="59" t="s">
        <v>2241</v>
      </c>
      <c r="O47" s="60" t="s">
        <v>4462</v>
      </c>
      <c r="P47" s="59" t="s">
        <v>4456</v>
      </c>
      <c r="Q47" s="60" t="s">
        <v>4462</v>
      </c>
      <c r="R47" s="62" t="s">
        <v>4457</v>
      </c>
      <c r="S47" s="63" t="s">
        <v>4458</v>
      </c>
      <c r="T47" s="65" t="s">
        <v>4459</v>
      </c>
      <c r="U47" s="66" t="s">
        <v>4473</v>
      </c>
      <c r="V47" s="65" t="s">
        <v>4460</v>
      </c>
      <c r="W47" s="66" t="s">
        <v>4473</v>
      </c>
      <c r="X47" s="65" t="s">
        <v>4461</v>
      </c>
      <c r="Y47" s="66" t="s">
        <v>4467</v>
      </c>
      <c r="Z47" s="65" t="s">
        <v>4440</v>
      </c>
      <c r="AA47" s="70" t="s">
        <v>4477</v>
      </c>
      <c r="AB47" s="65" t="s">
        <v>4442</v>
      </c>
      <c r="AC47" s="64" t="s">
        <v>2234</v>
      </c>
      <c r="AD47" s="65" t="s">
        <v>4479</v>
      </c>
      <c r="AE47" s="64" t="s">
        <v>2234</v>
      </c>
      <c r="AF47" s="67"/>
      <c r="AG47" s="67"/>
      <c r="AH47" s="67"/>
      <c r="AI47" s="67"/>
      <c r="AJ47" s="67"/>
      <c r="AK47" s="67"/>
      <c r="AL47" s="67"/>
      <c r="AM47" s="67"/>
      <c r="AN47" s="67"/>
      <c r="AO47" s="67"/>
      <c r="AP47" s="67"/>
      <c r="AQ47" s="67"/>
      <c r="AR47" s="67"/>
      <c r="AS47" s="67"/>
      <c r="AT47" s="67"/>
      <c r="AU47" s="67"/>
      <c r="AV47" s="67"/>
      <c r="AW47" s="67"/>
      <c r="AX47" s="67"/>
      <c r="AY47" s="67"/>
      <c r="AZ47" s="54">
        <f>IF(AZ48&gt;0,"",0)</f>
        <v>0</v>
      </c>
    </row>
    <row r="48" spans="1:55" ht="111.65" customHeight="1">
      <c r="A48" s="102" t="s">
        <v>5</v>
      </c>
      <c r="D48" s="55" t="s">
        <v>6</v>
      </c>
      <c r="F48" s="55" t="s">
        <v>4433</v>
      </c>
      <c r="G48" s="55" t="s">
        <v>4434</v>
      </c>
      <c r="H48" s="55" t="s">
        <v>4435</v>
      </c>
      <c r="I48" s="55" t="s">
        <v>4531</v>
      </c>
      <c r="J48" s="55" t="s">
        <v>4532</v>
      </c>
      <c r="K48" s="55" t="s">
        <v>4438</v>
      </c>
      <c r="L48" s="55" t="s">
        <v>4439</v>
      </c>
      <c r="M48" s="57">
        <f t="shared" si="0"/>
        <v>45958</v>
      </c>
      <c r="N48" s="104"/>
      <c r="O48" s="105"/>
      <c r="P48" s="104"/>
      <c r="Q48" s="105"/>
      <c r="R48" s="104"/>
      <c r="S48" s="105"/>
      <c r="T48" s="104"/>
      <c r="U48" s="105"/>
      <c r="V48" s="104"/>
      <c r="W48" s="105"/>
      <c r="X48" s="104"/>
      <c r="Y48" s="105"/>
      <c r="Z48" s="104"/>
      <c r="AA48" s="105"/>
      <c r="AB48" s="106" t="s">
        <v>5</v>
      </c>
      <c r="AC48" s="107" t="s">
        <v>5</v>
      </c>
      <c r="AD48" s="106" t="s">
        <v>5</v>
      </c>
      <c r="AE48" s="107" t="s">
        <v>5</v>
      </c>
      <c r="AF48" s="103" t="s">
        <v>5</v>
      </c>
      <c r="AG48" s="103" t="s">
        <v>5</v>
      </c>
      <c r="AH48" s="103" t="s">
        <v>5</v>
      </c>
      <c r="AI48" s="103" t="s">
        <v>5</v>
      </c>
      <c r="AJ48" s="103" t="s">
        <v>5</v>
      </c>
      <c r="AK48" s="103" t="s">
        <v>5</v>
      </c>
      <c r="AL48" s="103" t="s">
        <v>5</v>
      </c>
      <c r="AM48" s="103" t="s">
        <v>5</v>
      </c>
      <c r="AN48" s="103" t="s">
        <v>5</v>
      </c>
      <c r="AO48" s="103" t="s">
        <v>5</v>
      </c>
      <c r="AP48" s="103" t="s">
        <v>5</v>
      </c>
      <c r="AQ48" s="103" t="s">
        <v>5</v>
      </c>
      <c r="AR48" s="103" t="s">
        <v>5</v>
      </c>
      <c r="AS48" s="103" t="s">
        <v>5</v>
      </c>
      <c r="AT48" s="103" t="s">
        <v>5</v>
      </c>
      <c r="AU48" s="103" t="s">
        <v>5</v>
      </c>
      <c r="AV48" s="103" t="s">
        <v>5</v>
      </c>
      <c r="AW48" s="103" t="s">
        <v>5</v>
      </c>
      <c r="AX48" s="103" t="s">
        <v>5</v>
      </c>
      <c r="AY48" s="103" t="s">
        <v>5</v>
      </c>
      <c r="AZ48" s="68">
        <f>SUM(N48:AY48)</f>
        <v>0</v>
      </c>
      <c r="BA48" s="69">
        <v>55</v>
      </c>
      <c r="BB48" s="69">
        <v>110</v>
      </c>
      <c r="BC48" s="69">
        <f>BA48*AZ48</f>
        <v>0</v>
      </c>
    </row>
    <row r="49" spans="1:55">
      <c r="D49" s="54" t="s">
        <v>6</v>
      </c>
      <c r="F49" s="54" t="s">
        <v>4433</v>
      </c>
      <c r="G49" s="54" t="s">
        <v>4434</v>
      </c>
      <c r="H49" s="54" t="s">
        <v>4435</v>
      </c>
      <c r="I49" s="54" t="s">
        <v>4531</v>
      </c>
      <c r="J49" s="54" t="s">
        <v>4532</v>
      </c>
      <c r="K49" s="54" t="s">
        <v>4526</v>
      </c>
      <c r="L49" s="54" t="s">
        <v>4527</v>
      </c>
      <c r="M49" s="56">
        <f t="shared" si="0"/>
        <v>45958</v>
      </c>
      <c r="N49" s="59" t="s">
        <v>2241</v>
      </c>
      <c r="O49" s="60" t="s">
        <v>4473</v>
      </c>
      <c r="P49" s="59" t="s">
        <v>4456</v>
      </c>
      <c r="Q49" s="60" t="s">
        <v>4473</v>
      </c>
      <c r="R49" s="62" t="s">
        <v>4457</v>
      </c>
      <c r="S49" s="63" t="s">
        <v>4468</v>
      </c>
      <c r="T49" s="65" t="s">
        <v>4459</v>
      </c>
      <c r="U49" s="66" t="s">
        <v>4473</v>
      </c>
      <c r="V49" s="65" t="s">
        <v>4460</v>
      </c>
      <c r="W49" s="66" t="s">
        <v>4473</v>
      </c>
      <c r="X49" s="65" t="s">
        <v>4461</v>
      </c>
      <c r="Y49" s="66" t="s">
        <v>4467</v>
      </c>
      <c r="Z49" s="65" t="s">
        <v>4440</v>
      </c>
      <c r="AA49" s="70" t="s">
        <v>4478</v>
      </c>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54">
        <f>IF(AZ50&gt;0,"",0)</f>
        <v>0</v>
      </c>
    </row>
    <row r="50" spans="1:55" ht="111.65" customHeight="1">
      <c r="A50" s="102" t="s">
        <v>5</v>
      </c>
      <c r="D50" s="55" t="s">
        <v>6</v>
      </c>
      <c r="F50" s="55" t="s">
        <v>4433</v>
      </c>
      <c r="G50" s="55" t="s">
        <v>4434</v>
      </c>
      <c r="H50" s="55" t="s">
        <v>4435</v>
      </c>
      <c r="I50" s="55" t="s">
        <v>4531</v>
      </c>
      <c r="J50" s="55" t="s">
        <v>4532</v>
      </c>
      <c r="K50" s="55" t="s">
        <v>4526</v>
      </c>
      <c r="L50" s="55" t="s">
        <v>4527</v>
      </c>
      <c r="M50" s="57">
        <f t="shared" si="0"/>
        <v>45958</v>
      </c>
      <c r="N50" s="104"/>
      <c r="O50" s="105"/>
      <c r="P50" s="104"/>
      <c r="Q50" s="105"/>
      <c r="R50" s="104"/>
      <c r="S50" s="105"/>
      <c r="T50" s="104"/>
      <c r="U50" s="105"/>
      <c r="V50" s="104"/>
      <c r="W50" s="105"/>
      <c r="X50" s="104"/>
      <c r="Y50" s="105"/>
      <c r="Z50" s="104"/>
      <c r="AA50" s="105"/>
      <c r="AB50" s="103" t="s">
        <v>5</v>
      </c>
      <c r="AC50" s="103" t="s">
        <v>5</v>
      </c>
      <c r="AD50" s="103" t="s">
        <v>5</v>
      </c>
      <c r="AE50" s="103" t="s">
        <v>5</v>
      </c>
      <c r="AF50" s="103" t="s">
        <v>5</v>
      </c>
      <c r="AG50" s="103" t="s">
        <v>5</v>
      </c>
      <c r="AH50" s="103" t="s">
        <v>5</v>
      </c>
      <c r="AI50" s="103" t="s">
        <v>5</v>
      </c>
      <c r="AJ50" s="103" t="s">
        <v>5</v>
      </c>
      <c r="AK50" s="103" t="s">
        <v>5</v>
      </c>
      <c r="AL50" s="103" t="s">
        <v>5</v>
      </c>
      <c r="AM50" s="103" t="s">
        <v>5</v>
      </c>
      <c r="AN50" s="103" t="s">
        <v>5</v>
      </c>
      <c r="AO50" s="103" t="s">
        <v>5</v>
      </c>
      <c r="AP50" s="103" t="s">
        <v>5</v>
      </c>
      <c r="AQ50" s="103" t="s">
        <v>5</v>
      </c>
      <c r="AR50" s="103" t="s">
        <v>5</v>
      </c>
      <c r="AS50" s="103" t="s">
        <v>5</v>
      </c>
      <c r="AT50" s="103" t="s">
        <v>5</v>
      </c>
      <c r="AU50" s="103" t="s">
        <v>5</v>
      </c>
      <c r="AV50" s="103" t="s">
        <v>5</v>
      </c>
      <c r="AW50" s="103" t="s">
        <v>5</v>
      </c>
      <c r="AX50" s="103" t="s">
        <v>5</v>
      </c>
      <c r="AY50" s="103" t="s">
        <v>5</v>
      </c>
      <c r="AZ50" s="68">
        <f>SUM(N50:AY50)</f>
        <v>0</v>
      </c>
      <c r="BA50" s="69">
        <v>55</v>
      </c>
      <c r="BB50" s="69">
        <v>110</v>
      </c>
      <c r="BC50" s="69">
        <f>BA50*AZ50</f>
        <v>0</v>
      </c>
    </row>
    <row r="51" spans="1:55">
      <c r="D51" s="54" t="s">
        <v>6</v>
      </c>
      <c r="F51" s="54" t="s">
        <v>4433</v>
      </c>
      <c r="G51" s="54" t="s">
        <v>4434</v>
      </c>
      <c r="H51" s="54" t="s">
        <v>4435</v>
      </c>
      <c r="I51" s="54" t="s">
        <v>4531</v>
      </c>
      <c r="J51" s="54" t="s">
        <v>4532</v>
      </c>
      <c r="K51" s="54" t="s">
        <v>4528</v>
      </c>
      <c r="L51" s="54" t="s">
        <v>4529</v>
      </c>
      <c r="M51" s="56">
        <f t="shared" si="0"/>
        <v>45958</v>
      </c>
      <c r="N51" s="59" t="s">
        <v>2241</v>
      </c>
      <c r="O51" s="60" t="s">
        <v>4484</v>
      </c>
      <c r="P51" s="59" t="s">
        <v>4456</v>
      </c>
      <c r="Q51" s="60" t="s">
        <v>4484</v>
      </c>
      <c r="R51" s="62" t="s">
        <v>4457</v>
      </c>
      <c r="S51" s="63" t="s">
        <v>4458</v>
      </c>
      <c r="T51" s="65" t="s">
        <v>4459</v>
      </c>
      <c r="U51" s="66" t="s">
        <v>4472</v>
      </c>
      <c r="V51" s="65" t="s">
        <v>4460</v>
      </c>
      <c r="W51" s="66" t="s">
        <v>4472</v>
      </c>
      <c r="X51" s="65" t="s">
        <v>4461</v>
      </c>
      <c r="Y51" s="66" t="s">
        <v>4467</v>
      </c>
      <c r="Z51" s="65" t="s">
        <v>4440</v>
      </c>
      <c r="AA51" s="70" t="s">
        <v>4478</v>
      </c>
      <c r="AB51" s="65" t="s">
        <v>4442</v>
      </c>
      <c r="AC51" s="64" t="s">
        <v>2234</v>
      </c>
      <c r="AD51" s="65" t="s">
        <v>4479</v>
      </c>
      <c r="AE51" s="64" t="s">
        <v>2234</v>
      </c>
      <c r="AF51" s="67"/>
      <c r="AG51" s="67"/>
      <c r="AH51" s="67"/>
      <c r="AI51" s="67"/>
      <c r="AJ51" s="67"/>
      <c r="AK51" s="67"/>
      <c r="AL51" s="67"/>
      <c r="AM51" s="67"/>
      <c r="AN51" s="67"/>
      <c r="AO51" s="67"/>
      <c r="AP51" s="67"/>
      <c r="AQ51" s="67"/>
      <c r="AR51" s="67"/>
      <c r="AS51" s="67"/>
      <c r="AT51" s="67"/>
      <c r="AU51" s="67"/>
      <c r="AV51" s="67"/>
      <c r="AW51" s="67"/>
      <c r="AX51" s="67"/>
      <c r="AY51" s="67"/>
      <c r="AZ51" s="54">
        <f>IF(AZ52&gt;0,"",0)</f>
        <v>0</v>
      </c>
    </row>
    <row r="52" spans="1:55" ht="111.65" customHeight="1">
      <c r="A52" s="102" t="s">
        <v>5</v>
      </c>
      <c r="D52" s="55" t="s">
        <v>6</v>
      </c>
      <c r="F52" s="55" t="s">
        <v>4433</v>
      </c>
      <c r="G52" s="55" t="s">
        <v>4434</v>
      </c>
      <c r="H52" s="55" t="s">
        <v>4435</v>
      </c>
      <c r="I52" s="55" t="s">
        <v>4531</v>
      </c>
      <c r="J52" s="55" t="s">
        <v>4532</v>
      </c>
      <c r="K52" s="55" t="s">
        <v>4528</v>
      </c>
      <c r="L52" s="55" t="s">
        <v>4529</v>
      </c>
      <c r="M52" s="57">
        <f t="shared" si="0"/>
        <v>45958</v>
      </c>
      <c r="N52" s="104"/>
      <c r="O52" s="105"/>
      <c r="P52" s="104"/>
      <c r="Q52" s="105"/>
      <c r="R52" s="104"/>
      <c r="S52" s="105"/>
      <c r="T52" s="104"/>
      <c r="U52" s="105"/>
      <c r="V52" s="104"/>
      <c r="W52" s="105"/>
      <c r="X52" s="104"/>
      <c r="Y52" s="105"/>
      <c r="Z52" s="104"/>
      <c r="AA52" s="105"/>
      <c r="AB52" s="106" t="s">
        <v>5</v>
      </c>
      <c r="AC52" s="107" t="s">
        <v>5</v>
      </c>
      <c r="AD52" s="106" t="s">
        <v>5</v>
      </c>
      <c r="AE52" s="107" t="s">
        <v>5</v>
      </c>
      <c r="AF52" s="103" t="s">
        <v>5</v>
      </c>
      <c r="AG52" s="103" t="s">
        <v>5</v>
      </c>
      <c r="AH52" s="103" t="s">
        <v>5</v>
      </c>
      <c r="AI52" s="103" t="s">
        <v>5</v>
      </c>
      <c r="AJ52" s="103" t="s">
        <v>5</v>
      </c>
      <c r="AK52" s="103" t="s">
        <v>5</v>
      </c>
      <c r="AL52" s="103" t="s">
        <v>5</v>
      </c>
      <c r="AM52" s="103" t="s">
        <v>5</v>
      </c>
      <c r="AN52" s="103" t="s">
        <v>5</v>
      </c>
      <c r="AO52" s="103" t="s">
        <v>5</v>
      </c>
      <c r="AP52" s="103" t="s">
        <v>5</v>
      </c>
      <c r="AQ52" s="103" t="s">
        <v>5</v>
      </c>
      <c r="AR52" s="103" t="s">
        <v>5</v>
      </c>
      <c r="AS52" s="103" t="s">
        <v>5</v>
      </c>
      <c r="AT52" s="103" t="s">
        <v>5</v>
      </c>
      <c r="AU52" s="103" t="s">
        <v>5</v>
      </c>
      <c r="AV52" s="103" t="s">
        <v>5</v>
      </c>
      <c r="AW52" s="103" t="s">
        <v>5</v>
      </c>
      <c r="AX52" s="103" t="s">
        <v>5</v>
      </c>
      <c r="AY52" s="103" t="s">
        <v>5</v>
      </c>
      <c r="AZ52" s="68">
        <f>SUM(N52:AY52)</f>
        <v>0</v>
      </c>
      <c r="BA52" s="69">
        <v>55</v>
      </c>
      <c r="BB52" s="69">
        <v>110</v>
      </c>
      <c r="BC52" s="69">
        <f>BA52*AZ52</f>
        <v>0</v>
      </c>
    </row>
    <row r="53" spans="1:55">
      <c r="D53" s="54" t="s">
        <v>6</v>
      </c>
      <c r="F53" s="54" t="s">
        <v>4433</v>
      </c>
      <c r="G53" s="54" t="s">
        <v>4434</v>
      </c>
      <c r="H53" s="54" t="s">
        <v>4435</v>
      </c>
      <c r="I53" s="54" t="s">
        <v>4531</v>
      </c>
      <c r="J53" s="54" t="s">
        <v>4532</v>
      </c>
      <c r="K53" s="54" t="s">
        <v>4533</v>
      </c>
      <c r="L53" s="54" t="s">
        <v>4534</v>
      </c>
      <c r="M53" s="56">
        <f t="shared" ref="M53:M84" si="1">DATE(2025,10,28)</f>
        <v>45958</v>
      </c>
      <c r="N53" s="59" t="s">
        <v>2241</v>
      </c>
      <c r="O53" s="60" t="s">
        <v>4462</v>
      </c>
      <c r="P53" s="59" t="s">
        <v>4456</v>
      </c>
      <c r="Q53" s="60" t="s">
        <v>4462</v>
      </c>
      <c r="R53" s="62" t="s">
        <v>4457</v>
      </c>
      <c r="S53" s="63" t="s">
        <v>4468</v>
      </c>
      <c r="T53" s="65" t="s">
        <v>4459</v>
      </c>
      <c r="U53" s="66" t="s">
        <v>4472</v>
      </c>
      <c r="V53" s="65" t="s">
        <v>4460</v>
      </c>
      <c r="W53" s="66" t="s">
        <v>4472</v>
      </c>
      <c r="X53" s="65" t="s">
        <v>4461</v>
      </c>
      <c r="Y53" s="66" t="s">
        <v>4525</v>
      </c>
      <c r="Z53" s="65" t="s">
        <v>4440</v>
      </c>
      <c r="AA53" s="66" t="s">
        <v>4451</v>
      </c>
      <c r="AB53" s="65" t="s">
        <v>4442</v>
      </c>
      <c r="AC53" s="64" t="s">
        <v>2234</v>
      </c>
      <c r="AD53" s="65" t="s">
        <v>4479</v>
      </c>
      <c r="AE53" s="64" t="s">
        <v>2234</v>
      </c>
      <c r="AF53" s="67"/>
      <c r="AG53" s="67"/>
      <c r="AH53" s="67"/>
      <c r="AI53" s="67"/>
      <c r="AJ53" s="67"/>
      <c r="AK53" s="67"/>
      <c r="AL53" s="67"/>
      <c r="AM53" s="67"/>
      <c r="AN53" s="67"/>
      <c r="AO53" s="67"/>
      <c r="AP53" s="67"/>
      <c r="AQ53" s="67"/>
      <c r="AR53" s="67"/>
      <c r="AS53" s="67"/>
      <c r="AT53" s="67"/>
      <c r="AU53" s="67"/>
      <c r="AV53" s="67"/>
      <c r="AW53" s="67"/>
      <c r="AX53" s="67"/>
      <c r="AY53" s="67"/>
      <c r="AZ53" s="54">
        <f>IF(AZ54&gt;0,"",0)</f>
        <v>0</v>
      </c>
    </row>
    <row r="54" spans="1:55" ht="111.65" customHeight="1">
      <c r="A54" s="102" t="s">
        <v>5</v>
      </c>
      <c r="D54" s="55" t="s">
        <v>6</v>
      </c>
      <c r="F54" s="55" t="s">
        <v>4433</v>
      </c>
      <c r="G54" s="55" t="s">
        <v>4434</v>
      </c>
      <c r="H54" s="55" t="s">
        <v>4435</v>
      </c>
      <c r="I54" s="55" t="s">
        <v>4531</v>
      </c>
      <c r="J54" s="55" t="s">
        <v>4532</v>
      </c>
      <c r="K54" s="55" t="s">
        <v>4533</v>
      </c>
      <c r="L54" s="55" t="s">
        <v>4534</v>
      </c>
      <c r="M54" s="57">
        <f t="shared" si="1"/>
        <v>45958</v>
      </c>
      <c r="N54" s="104"/>
      <c r="O54" s="105"/>
      <c r="P54" s="104"/>
      <c r="Q54" s="105"/>
      <c r="R54" s="104"/>
      <c r="S54" s="105"/>
      <c r="T54" s="104"/>
      <c r="U54" s="105"/>
      <c r="V54" s="104"/>
      <c r="W54" s="105"/>
      <c r="X54" s="104"/>
      <c r="Y54" s="105"/>
      <c r="Z54" s="104"/>
      <c r="AA54" s="105"/>
      <c r="AB54" s="106" t="s">
        <v>5</v>
      </c>
      <c r="AC54" s="107" t="s">
        <v>5</v>
      </c>
      <c r="AD54" s="106" t="s">
        <v>5</v>
      </c>
      <c r="AE54" s="107" t="s">
        <v>5</v>
      </c>
      <c r="AF54" s="103" t="s">
        <v>5</v>
      </c>
      <c r="AG54" s="103" t="s">
        <v>5</v>
      </c>
      <c r="AH54" s="103" t="s">
        <v>5</v>
      </c>
      <c r="AI54" s="103" t="s">
        <v>5</v>
      </c>
      <c r="AJ54" s="103" t="s">
        <v>5</v>
      </c>
      <c r="AK54" s="103" t="s">
        <v>5</v>
      </c>
      <c r="AL54" s="103" t="s">
        <v>5</v>
      </c>
      <c r="AM54" s="103" t="s">
        <v>5</v>
      </c>
      <c r="AN54" s="103" t="s">
        <v>5</v>
      </c>
      <c r="AO54" s="103" t="s">
        <v>5</v>
      </c>
      <c r="AP54" s="103" t="s">
        <v>5</v>
      </c>
      <c r="AQ54" s="103" t="s">
        <v>5</v>
      </c>
      <c r="AR54" s="103" t="s">
        <v>5</v>
      </c>
      <c r="AS54" s="103" t="s">
        <v>5</v>
      </c>
      <c r="AT54" s="103" t="s">
        <v>5</v>
      </c>
      <c r="AU54" s="103" t="s">
        <v>5</v>
      </c>
      <c r="AV54" s="103" t="s">
        <v>5</v>
      </c>
      <c r="AW54" s="103" t="s">
        <v>5</v>
      </c>
      <c r="AX54" s="103" t="s">
        <v>5</v>
      </c>
      <c r="AY54" s="103" t="s">
        <v>5</v>
      </c>
      <c r="AZ54" s="68">
        <f>SUM(N54:AY54)</f>
        <v>0</v>
      </c>
      <c r="BA54" s="69">
        <v>55</v>
      </c>
      <c r="BB54" s="69">
        <v>110</v>
      </c>
      <c r="BC54" s="69">
        <f>BA54*AZ54</f>
        <v>0</v>
      </c>
    </row>
    <row r="55" spans="1:55">
      <c r="D55" s="54" t="s">
        <v>6</v>
      </c>
      <c r="F55" s="54" t="s">
        <v>4433</v>
      </c>
      <c r="G55" s="54" t="s">
        <v>4434</v>
      </c>
      <c r="H55" s="54" t="s">
        <v>4435</v>
      </c>
      <c r="I55" s="54" t="s">
        <v>4535</v>
      </c>
      <c r="J55" s="54" t="s">
        <v>4536</v>
      </c>
      <c r="K55" s="54" t="s">
        <v>4537</v>
      </c>
      <c r="L55" s="54" t="s">
        <v>4538</v>
      </c>
      <c r="M55" s="56">
        <f t="shared" si="1"/>
        <v>45958</v>
      </c>
      <c r="N55" s="59" t="s">
        <v>2241</v>
      </c>
      <c r="O55" s="60" t="s">
        <v>4467</v>
      </c>
      <c r="P55" s="59" t="s">
        <v>4456</v>
      </c>
      <c r="Q55" s="60" t="s">
        <v>4467</v>
      </c>
      <c r="R55" s="62" t="s">
        <v>4457</v>
      </c>
      <c r="S55" s="63" t="s">
        <v>4467</v>
      </c>
      <c r="T55" s="65" t="s">
        <v>4459</v>
      </c>
      <c r="U55" s="66" t="s">
        <v>4467</v>
      </c>
      <c r="V55" s="65" t="s">
        <v>4460</v>
      </c>
      <c r="W55" s="66" t="s">
        <v>4467</v>
      </c>
      <c r="X55" s="65" t="s">
        <v>4461</v>
      </c>
      <c r="Y55" s="66" t="s">
        <v>4467</v>
      </c>
      <c r="Z55" s="65" t="s">
        <v>4440</v>
      </c>
      <c r="AA55" s="70" t="s">
        <v>4442</v>
      </c>
      <c r="AB55" s="65" t="s">
        <v>4442</v>
      </c>
      <c r="AC55" s="64" t="s">
        <v>2234</v>
      </c>
      <c r="AD55" s="65" t="s">
        <v>4479</v>
      </c>
      <c r="AE55" s="64" t="s">
        <v>2234</v>
      </c>
      <c r="AF55" s="67"/>
      <c r="AG55" s="67"/>
      <c r="AH55" s="67"/>
      <c r="AI55" s="67"/>
      <c r="AJ55" s="67"/>
      <c r="AK55" s="67"/>
      <c r="AL55" s="67"/>
      <c r="AM55" s="67"/>
      <c r="AN55" s="67"/>
      <c r="AO55" s="67"/>
      <c r="AP55" s="67"/>
      <c r="AQ55" s="67"/>
      <c r="AR55" s="67"/>
      <c r="AS55" s="67"/>
      <c r="AT55" s="67"/>
      <c r="AU55" s="67"/>
      <c r="AV55" s="67"/>
      <c r="AW55" s="67"/>
      <c r="AX55" s="67"/>
      <c r="AY55" s="67"/>
      <c r="AZ55" s="54">
        <f>IF(AZ56&gt;0,"",0)</f>
        <v>0</v>
      </c>
    </row>
    <row r="56" spans="1:55" ht="111.65" customHeight="1">
      <c r="A56" s="102" t="s">
        <v>5</v>
      </c>
      <c r="D56" s="55" t="s">
        <v>6</v>
      </c>
      <c r="F56" s="55" t="s">
        <v>4433</v>
      </c>
      <c r="G56" s="55" t="s">
        <v>4434</v>
      </c>
      <c r="H56" s="55" t="s">
        <v>4435</v>
      </c>
      <c r="I56" s="55" t="s">
        <v>4535</v>
      </c>
      <c r="J56" s="55" t="s">
        <v>4536</v>
      </c>
      <c r="K56" s="55" t="s">
        <v>4537</v>
      </c>
      <c r="L56" s="55" t="s">
        <v>4538</v>
      </c>
      <c r="M56" s="57">
        <f t="shared" si="1"/>
        <v>45958</v>
      </c>
      <c r="N56" s="104"/>
      <c r="O56" s="105"/>
      <c r="P56" s="104"/>
      <c r="Q56" s="105"/>
      <c r="R56" s="104"/>
      <c r="S56" s="105"/>
      <c r="T56" s="104"/>
      <c r="U56" s="105"/>
      <c r="V56" s="104"/>
      <c r="W56" s="105"/>
      <c r="X56" s="104"/>
      <c r="Y56" s="105"/>
      <c r="Z56" s="104"/>
      <c r="AA56" s="105"/>
      <c r="AB56" s="106" t="s">
        <v>5</v>
      </c>
      <c r="AC56" s="107" t="s">
        <v>5</v>
      </c>
      <c r="AD56" s="106" t="s">
        <v>5</v>
      </c>
      <c r="AE56" s="107" t="s">
        <v>5</v>
      </c>
      <c r="AF56" s="103" t="s">
        <v>5</v>
      </c>
      <c r="AG56" s="103" t="s">
        <v>5</v>
      </c>
      <c r="AH56" s="103" t="s">
        <v>5</v>
      </c>
      <c r="AI56" s="103" t="s">
        <v>5</v>
      </c>
      <c r="AJ56" s="103" t="s">
        <v>5</v>
      </c>
      <c r="AK56" s="103" t="s">
        <v>5</v>
      </c>
      <c r="AL56" s="103" t="s">
        <v>5</v>
      </c>
      <c r="AM56" s="103" t="s">
        <v>5</v>
      </c>
      <c r="AN56" s="103" t="s">
        <v>5</v>
      </c>
      <c r="AO56" s="103" t="s">
        <v>5</v>
      </c>
      <c r="AP56" s="103" t="s">
        <v>5</v>
      </c>
      <c r="AQ56" s="103" t="s">
        <v>5</v>
      </c>
      <c r="AR56" s="103" t="s">
        <v>5</v>
      </c>
      <c r="AS56" s="103" t="s">
        <v>5</v>
      </c>
      <c r="AT56" s="103" t="s">
        <v>5</v>
      </c>
      <c r="AU56" s="103" t="s">
        <v>5</v>
      </c>
      <c r="AV56" s="103" t="s">
        <v>5</v>
      </c>
      <c r="AW56" s="103" t="s">
        <v>5</v>
      </c>
      <c r="AX56" s="103" t="s">
        <v>5</v>
      </c>
      <c r="AY56" s="103" t="s">
        <v>5</v>
      </c>
      <c r="AZ56" s="68">
        <f>SUM(N56:AY56)</f>
        <v>0</v>
      </c>
      <c r="BA56" s="69">
        <v>60</v>
      </c>
      <c r="BB56" s="69">
        <v>120</v>
      </c>
      <c r="BC56" s="69">
        <f>BA56*AZ56</f>
        <v>0</v>
      </c>
    </row>
    <row r="57" spans="1:55">
      <c r="D57" s="54" t="s">
        <v>6</v>
      </c>
      <c r="F57" s="54" t="s">
        <v>4433</v>
      </c>
      <c r="G57" s="54" t="s">
        <v>4434</v>
      </c>
      <c r="H57" s="54" t="s">
        <v>4435</v>
      </c>
      <c r="I57" s="54" t="s">
        <v>4535</v>
      </c>
      <c r="J57" s="54" t="s">
        <v>4536</v>
      </c>
      <c r="K57" s="54" t="s">
        <v>4539</v>
      </c>
      <c r="L57" s="54" t="s">
        <v>4540</v>
      </c>
      <c r="M57" s="56">
        <f t="shared" si="1"/>
        <v>45958</v>
      </c>
      <c r="N57" s="59" t="s">
        <v>2241</v>
      </c>
      <c r="O57" s="72" t="s">
        <v>4442</v>
      </c>
      <c r="P57" s="59" t="s">
        <v>4456</v>
      </c>
      <c r="Q57" s="60" t="s">
        <v>4467</v>
      </c>
      <c r="R57" s="62" t="s">
        <v>4457</v>
      </c>
      <c r="S57" s="63" t="s">
        <v>4467</v>
      </c>
      <c r="T57" s="65" t="s">
        <v>4459</v>
      </c>
      <c r="U57" s="66" t="s">
        <v>4467</v>
      </c>
      <c r="V57" s="65" t="s">
        <v>4460</v>
      </c>
      <c r="W57" s="66" t="s">
        <v>4467</v>
      </c>
      <c r="X57" s="65" t="s">
        <v>4461</v>
      </c>
      <c r="Y57" s="66" t="s">
        <v>4467</v>
      </c>
      <c r="Z57" s="65" t="s">
        <v>4440</v>
      </c>
      <c r="AA57" s="70" t="s">
        <v>4442</v>
      </c>
      <c r="AB57" s="65" t="s">
        <v>4442</v>
      </c>
      <c r="AC57" s="64" t="s">
        <v>2234</v>
      </c>
      <c r="AD57" s="65" t="s">
        <v>4479</v>
      </c>
      <c r="AE57" s="64" t="s">
        <v>2234</v>
      </c>
      <c r="AF57" s="67"/>
      <c r="AG57" s="67"/>
      <c r="AH57" s="67"/>
      <c r="AI57" s="67"/>
      <c r="AJ57" s="67"/>
      <c r="AK57" s="67"/>
      <c r="AL57" s="67"/>
      <c r="AM57" s="67"/>
      <c r="AN57" s="67"/>
      <c r="AO57" s="67"/>
      <c r="AP57" s="67"/>
      <c r="AQ57" s="67"/>
      <c r="AR57" s="67"/>
      <c r="AS57" s="67"/>
      <c r="AT57" s="67"/>
      <c r="AU57" s="67"/>
      <c r="AV57" s="67"/>
      <c r="AW57" s="67"/>
      <c r="AX57" s="67"/>
      <c r="AY57" s="67"/>
      <c r="AZ57" s="54">
        <f>IF(AZ58&gt;0,"",0)</f>
        <v>0</v>
      </c>
    </row>
    <row r="58" spans="1:55" ht="111.65" customHeight="1">
      <c r="A58" s="102" t="s">
        <v>5</v>
      </c>
      <c r="D58" s="55" t="s">
        <v>6</v>
      </c>
      <c r="F58" s="55" t="s">
        <v>4433</v>
      </c>
      <c r="G58" s="55" t="s">
        <v>4434</v>
      </c>
      <c r="H58" s="55" t="s">
        <v>4435</v>
      </c>
      <c r="I58" s="55" t="s">
        <v>4535</v>
      </c>
      <c r="J58" s="55" t="s">
        <v>4536</v>
      </c>
      <c r="K58" s="55" t="s">
        <v>4539</v>
      </c>
      <c r="L58" s="55" t="s">
        <v>4540</v>
      </c>
      <c r="M58" s="57">
        <f t="shared" si="1"/>
        <v>45958</v>
      </c>
      <c r="N58" s="104"/>
      <c r="O58" s="105"/>
      <c r="P58" s="104"/>
      <c r="Q58" s="105"/>
      <c r="R58" s="104"/>
      <c r="S58" s="105"/>
      <c r="T58" s="104"/>
      <c r="U58" s="105"/>
      <c r="V58" s="104"/>
      <c r="W58" s="105"/>
      <c r="X58" s="104"/>
      <c r="Y58" s="105"/>
      <c r="Z58" s="104"/>
      <c r="AA58" s="105"/>
      <c r="AB58" s="106" t="s">
        <v>5</v>
      </c>
      <c r="AC58" s="107" t="s">
        <v>5</v>
      </c>
      <c r="AD58" s="106" t="s">
        <v>5</v>
      </c>
      <c r="AE58" s="107" t="s">
        <v>5</v>
      </c>
      <c r="AF58" s="103" t="s">
        <v>5</v>
      </c>
      <c r="AG58" s="103" t="s">
        <v>5</v>
      </c>
      <c r="AH58" s="103" t="s">
        <v>5</v>
      </c>
      <c r="AI58" s="103" t="s">
        <v>5</v>
      </c>
      <c r="AJ58" s="103" t="s">
        <v>5</v>
      </c>
      <c r="AK58" s="103" t="s">
        <v>5</v>
      </c>
      <c r="AL58" s="103" t="s">
        <v>5</v>
      </c>
      <c r="AM58" s="103" t="s">
        <v>5</v>
      </c>
      <c r="AN58" s="103" t="s">
        <v>5</v>
      </c>
      <c r="AO58" s="103" t="s">
        <v>5</v>
      </c>
      <c r="AP58" s="103" t="s">
        <v>5</v>
      </c>
      <c r="AQ58" s="103" t="s">
        <v>5</v>
      </c>
      <c r="AR58" s="103" t="s">
        <v>5</v>
      </c>
      <c r="AS58" s="103" t="s">
        <v>5</v>
      </c>
      <c r="AT58" s="103" t="s">
        <v>5</v>
      </c>
      <c r="AU58" s="103" t="s">
        <v>5</v>
      </c>
      <c r="AV58" s="103" t="s">
        <v>5</v>
      </c>
      <c r="AW58" s="103" t="s">
        <v>5</v>
      </c>
      <c r="AX58" s="103" t="s">
        <v>5</v>
      </c>
      <c r="AY58" s="103" t="s">
        <v>5</v>
      </c>
      <c r="AZ58" s="68">
        <f>SUM(N58:AY58)</f>
        <v>0</v>
      </c>
      <c r="BA58" s="69">
        <v>60</v>
      </c>
      <c r="BB58" s="69">
        <v>120</v>
      </c>
      <c r="BC58" s="69">
        <f>BA58*AZ58</f>
        <v>0</v>
      </c>
    </row>
    <row r="59" spans="1:55">
      <c r="D59" s="54" t="s">
        <v>6</v>
      </c>
      <c r="F59" s="54" t="s">
        <v>4433</v>
      </c>
      <c r="G59" s="54" t="s">
        <v>4434</v>
      </c>
      <c r="H59" s="54" t="s">
        <v>4435</v>
      </c>
      <c r="I59" s="54" t="s">
        <v>4535</v>
      </c>
      <c r="J59" s="54" t="s">
        <v>4536</v>
      </c>
      <c r="K59" s="54" t="s">
        <v>4541</v>
      </c>
      <c r="L59" s="54" t="s">
        <v>4542</v>
      </c>
      <c r="M59" s="56">
        <f t="shared" si="1"/>
        <v>45958</v>
      </c>
      <c r="N59" s="59" t="s">
        <v>2241</v>
      </c>
      <c r="O59" s="72" t="s">
        <v>4442</v>
      </c>
      <c r="P59" s="59" t="s">
        <v>4456</v>
      </c>
      <c r="Q59" s="72" t="s">
        <v>4442</v>
      </c>
      <c r="R59" s="62" t="s">
        <v>4457</v>
      </c>
      <c r="S59" s="73" t="s">
        <v>4442</v>
      </c>
      <c r="T59" s="65" t="s">
        <v>4459</v>
      </c>
      <c r="U59" s="70" t="s">
        <v>4442</v>
      </c>
      <c r="V59" s="65" t="s">
        <v>4460</v>
      </c>
      <c r="W59" s="70" t="s">
        <v>4442</v>
      </c>
      <c r="X59" s="65" t="s">
        <v>4461</v>
      </c>
      <c r="Y59" s="70" t="s">
        <v>4442</v>
      </c>
      <c r="Z59" s="65" t="s">
        <v>4440</v>
      </c>
      <c r="AA59" s="70" t="s">
        <v>4442</v>
      </c>
      <c r="AB59" s="65" t="s">
        <v>4442</v>
      </c>
      <c r="AC59" s="64" t="s">
        <v>2234</v>
      </c>
      <c r="AD59" s="65" t="s">
        <v>4479</v>
      </c>
      <c r="AE59" s="64" t="s">
        <v>2234</v>
      </c>
      <c r="AF59" s="67"/>
      <c r="AG59" s="67"/>
      <c r="AH59" s="67"/>
      <c r="AI59" s="67"/>
      <c r="AJ59" s="67"/>
      <c r="AK59" s="67"/>
      <c r="AL59" s="67"/>
      <c r="AM59" s="67"/>
      <c r="AN59" s="67"/>
      <c r="AO59" s="67"/>
      <c r="AP59" s="67"/>
      <c r="AQ59" s="67"/>
      <c r="AR59" s="67"/>
      <c r="AS59" s="67"/>
      <c r="AT59" s="67"/>
      <c r="AU59" s="67"/>
      <c r="AV59" s="67"/>
      <c r="AW59" s="67"/>
      <c r="AX59" s="67"/>
      <c r="AY59" s="67"/>
      <c r="AZ59" s="54">
        <f>IF(AZ60&gt;0,"",0)</f>
        <v>0</v>
      </c>
    </row>
    <row r="60" spans="1:55" ht="111.65" customHeight="1">
      <c r="A60" s="102" t="s">
        <v>5</v>
      </c>
      <c r="D60" s="55" t="s">
        <v>6</v>
      </c>
      <c r="F60" s="55" t="s">
        <v>4433</v>
      </c>
      <c r="G60" s="55" t="s">
        <v>4434</v>
      </c>
      <c r="H60" s="55" t="s">
        <v>4435</v>
      </c>
      <c r="I60" s="55" t="s">
        <v>4535</v>
      </c>
      <c r="J60" s="55" t="s">
        <v>4536</v>
      </c>
      <c r="K60" s="55" t="s">
        <v>4541</v>
      </c>
      <c r="L60" s="55" t="s">
        <v>4542</v>
      </c>
      <c r="M60" s="57">
        <f t="shared" si="1"/>
        <v>45958</v>
      </c>
      <c r="N60" s="104"/>
      <c r="O60" s="105"/>
      <c r="P60" s="104"/>
      <c r="Q60" s="105"/>
      <c r="R60" s="104"/>
      <c r="S60" s="105"/>
      <c r="T60" s="104"/>
      <c r="U60" s="105"/>
      <c r="V60" s="104"/>
      <c r="W60" s="105"/>
      <c r="X60" s="104"/>
      <c r="Y60" s="105"/>
      <c r="Z60" s="104"/>
      <c r="AA60" s="105"/>
      <c r="AB60" s="106" t="s">
        <v>5</v>
      </c>
      <c r="AC60" s="107" t="s">
        <v>5</v>
      </c>
      <c r="AD60" s="106" t="s">
        <v>5</v>
      </c>
      <c r="AE60" s="107" t="s">
        <v>5</v>
      </c>
      <c r="AF60" s="103" t="s">
        <v>5</v>
      </c>
      <c r="AG60" s="103" t="s">
        <v>5</v>
      </c>
      <c r="AH60" s="103" t="s">
        <v>5</v>
      </c>
      <c r="AI60" s="103" t="s">
        <v>5</v>
      </c>
      <c r="AJ60" s="103" t="s">
        <v>5</v>
      </c>
      <c r="AK60" s="103" t="s">
        <v>5</v>
      </c>
      <c r="AL60" s="103" t="s">
        <v>5</v>
      </c>
      <c r="AM60" s="103" t="s">
        <v>5</v>
      </c>
      <c r="AN60" s="103" t="s">
        <v>5</v>
      </c>
      <c r="AO60" s="103" t="s">
        <v>5</v>
      </c>
      <c r="AP60" s="103" t="s">
        <v>5</v>
      </c>
      <c r="AQ60" s="103" t="s">
        <v>5</v>
      </c>
      <c r="AR60" s="103" t="s">
        <v>5</v>
      </c>
      <c r="AS60" s="103" t="s">
        <v>5</v>
      </c>
      <c r="AT60" s="103" t="s">
        <v>5</v>
      </c>
      <c r="AU60" s="103" t="s">
        <v>5</v>
      </c>
      <c r="AV60" s="103" t="s">
        <v>5</v>
      </c>
      <c r="AW60" s="103" t="s">
        <v>5</v>
      </c>
      <c r="AX60" s="103" t="s">
        <v>5</v>
      </c>
      <c r="AY60" s="103" t="s">
        <v>5</v>
      </c>
      <c r="AZ60" s="68">
        <f>SUM(N60:AY60)</f>
        <v>0</v>
      </c>
      <c r="BA60" s="69">
        <v>60</v>
      </c>
      <c r="BB60" s="69">
        <v>120</v>
      </c>
      <c r="BC60" s="69">
        <f>BA60*AZ60</f>
        <v>0</v>
      </c>
    </row>
    <row r="61" spans="1:55">
      <c r="D61" s="54" t="s">
        <v>6</v>
      </c>
      <c r="F61" s="54" t="s">
        <v>4433</v>
      </c>
      <c r="G61" s="54" t="s">
        <v>4434</v>
      </c>
      <c r="H61" s="54" t="s">
        <v>4435</v>
      </c>
      <c r="I61" s="54" t="s">
        <v>4543</v>
      </c>
      <c r="J61" s="54" t="s">
        <v>4544</v>
      </c>
      <c r="K61" s="54" t="s">
        <v>4438</v>
      </c>
      <c r="L61" s="54" t="s">
        <v>4439</v>
      </c>
      <c r="M61" s="56">
        <f t="shared" si="1"/>
        <v>45958</v>
      </c>
      <c r="N61" s="59" t="s">
        <v>4451</v>
      </c>
      <c r="O61" s="60" t="s">
        <v>4455</v>
      </c>
      <c r="P61" s="59" t="s">
        <v>4452</v>
      </c>
      <c r="Q61" s="60" t="s">
        <v>4455</v>
      </c>
      <c r="R61" s="62" t="s">
        <v>4453</v>
      </c>
      <c r="S61" s="63" t="s">
        <v>4495</v>
      </c>
      <c r="T61" s="65" t="s">
        <v>4454</v>
      </c>
      <c r="U61" s="66" t="s">
        <v>4441</v>
      </c>
      <c r="V61" s="65" t="s">
        <v>2241</v>
      </c>
      <c r="W61" s="66" t="s">
        <v>4447</v>
      </c>
      <c r="X61" s="65" t="s">
        <v>4456</v>
      </c>
      <c r="Y61" s="66" t="s">
        <v>4458</v>
      </c>
      <c r="Z61" s="65" t="s">
        <v>4457</v>
      </c>
      <c r="AA61" s="66" t="s">
        <v>4484</v>
      </c>
      <c r="AB61" s="65" t="s">
        <v>4459</v>
      </c>
      <c r="AC61" s="66" t="s">
        <v>4484</v>
      </c>
      <c r="AD61" s="65" t="s">
        <v>4460</v>
      </c>
      <c r="AE61" s="66" t="s">
        <v>4455</v>
      </c>
      <c r="AF61" s="65" t="s">
        <v>4461</v>
      </c>
      <c r="AG61" s="66" t="s">
        <v>4492</v>
      </c>
      <c r="AH61" s="65" t="s">
        <v>4440</v>
      </c>
      <c r="AI61" s="66" t="s">
        <v>4492</v>
      </c>
      <c r="AJ61" s="67"/>
      <c r="AK61" s="67"/>
      <c r="AL61" s="67"/>
      <c r="AM61" s="67"/>
      <c r="AN61" s="67"/>
      <c r="AO61" s="67"/>
      <c r="AP61" s="67"/>
      <c r="AQ61" s="67"/>
      <c r="AR61" s="67"/>
      <c r="AS61" s="67"/>
      <c r="AT61" s="67"/>
      <c r="AU61" s="67"/>
      <c r="AV61" s="67"/>
      <c r="AW61" s="67"/>
      <c r="AX61" s="67"/>
      <c r="AY61" s="67"/>
      <c r="AZ61" s="54">
        <f>IF(AZ62&gt;0,"",0)</f>
        <v>0</v>
      </c>
    </row>
    <row r="62" spans="1:55" ht="111.65" customHeight="1">
      <c r="A62" s="102" t="s">
        <v>5</v>
      </c>
      <c r="D62" s="55" t="s">
        <v>6</v>
      </c>
      <c r="F62" s="55" t="s">
        <v>4433</v>
      </c>
      <c r="G62" s="55" t="s">
        <v>4434</v>
      </c>
      <c r="H62" s="55" t="s">
        <v>4435</v>
      </c>
      <c r="I62" s="55" t="s">
        <v>4543</v>
      </c>
      <c r="J62" s="55" t="s">
        <v>4544</v>
      </c>
      <c r="K62" s="55" t="s">
        <v>4438</v>
      </c>
      <c r="L62" s="55" t="s">
        <v>4439</v>
      </c>
      <c r="M62" s="57">
        <f t="shared" si="1"/>
        <v>45958</v>
      </c>
      <c r="N62" s="104"/>
      <c r="O62" s="105"/>
      <c r="P62" s="104"/>
      <c r="Q62" s="105"/>
      <c r="R62" s="104"/>
      <c r="S62" s="105"/>
      <c r="T62" s="104"/>
      <c r="U62" s="105"/>
      <c r="V62" s="104"/>
      <c r="W62" s="105"/>
      <c r="X62" s="104"/>
      <c r="Y62" s="105"/>
      <c r="Z62" s="104"/>
      <c r="AA62" s="105"/>
      <c r="AB62" s="104"/>
      <c r="AC62" s="105"/>
      <c r="AD62" s="104"/>
      <c r="AE62" s="105"/>
      <c r="AF62" s="104"/>
      <c r="AG62" s="105"/>
      <c r="AH62" s="104"/>
      <c r="AI62" s="105"/>
      <c r="AJ62" s="103" t="s">
        <v>5</v>
      </c>
      <c r="AK62" s="103" t="s">
        <v>5</v>
      </c>
      <c r="AL62" s="103" t="s">
        <v>5</v>
      </c>
      <c r="AM62" s="103" t="s">
        <v>5</v>
      </c>
      <c r="AN62" s="103" t="s">
        <v>5</v>
      </c>
      <c r="AO62" s="103" t="s">
        <v>5</v>
      </c>
      <c r="AP62" s="103" t="s">
        <v>5</v>
      </c>
      <c r="AQ62" s="103" t="s">
        <v>5</v>
      </c>
      <c r="AR62" s="103" t="s">
        <v>5</v>
      </c>
      <c r="AS62" s="103" t="s">
        <v>5</v>
      </c>
      <c r="AT62" s="103" t="s">
        <v>5</v>
      </c>
      <c r="AU62" s="103" t="s">
        <v>5</v>
      </c>
      <c r="AV62" s="103" t="s">
        <v>5</v>
      </c>
      <c r="AW62" s="103" t="s">
        <v>5</v>
      </c>
      <c r="AX62" s="103" t="s">
        <v>5</v>
      </c>
      <c r="AY62" s="103" t="s">
        <v>5</v>
      </c>
      <c r="AZ62" s="68">
        <f>SUM(N62:AY62)</f>
        <v>0</v>
      </c>
      <c r="BA62" s="69">
        <v>45</v>
      </c>
      <c r="BB62" s="69">
        <v>90</v>
      </c>
      <c r="BC62" s="69">
        <f>BA62*AZ62</f>
        <v>0</v>
      </c>
    </row>
    <row r="63" spans="1:55">
      <c r="D63" s="54" t="s">
        <v>6</v>
      </c>
      <c r="F63" s="54" t="s">
        <v>4433</v>
      </c>
      <c r="G63" s="54" t="s">
        <v>4434</v>
      </c>
      <c r="H63" s="54" t="s">
        <v>4435</v>
      </c>
      <c r="I63" s="54" t="s">
        <v>4543</v>
      </c>
      <c r="J63" s="54" t="s">
        <v>4544</v>
      </c>
      <c r="K63" s="54" t="s">
        <v>4545</v>
      </c>
      <c r="L63" s="54" t="s">
        <v>4546</v>
      </c>
      <c r="M63" s="56">
        <f t="shared" si="1"/>
        <v>45958</v>
      </c>
      <c r="N63" s="59" t="s">
        <v>4451</v>
      </c>
      <c r="O63" s="60" t="s">
        <v>4443</v>
      </c>
      <c r="P63" s="59" t="s">
        <v>4452</v>
      </c>
      <c r="Q63" s="60" t="s">
        <v>4512</v>
      </c>
      <c r="R63" s="62" t="s">
        <v>4453</v>
      </c>
      <c r="S63" s="63" t="s">
        <v>4482</v>
      </c>
      <c r="T63" s="65" t="s">
        <v>4454</v>
      </c>
      <c r="U63" s="66" t="s">
        <v>4512</v>
      </c>
      <c r="V63" s="65" t="s">
        <v>2241</v>
      </c>
      <c r="W63" s="66" t="s">
        <v>4485</v>
      </c>
      <c r="X63" s="65" t="s">
        <v>4456</v>
      </c>
      <c r="Y63" s="66" t="s">
        <v>4485</v>
      </c>
      <c r="Z63" s="65" t="s">
        <v>4457</v>
      </c>
      <c r="AA63" s="66" t="s">
        <v>4447</v>
      </c>
      <c r="AB63" s="65" t="s">
        <v>4459</v>
      </c>
      <c r="AC63" s="66" t="s">
        <v>4441</v>
      </c>
      <c r="AD63" s="65" t="s">
        <v>4460</v>
      </c>
      <c r="AE63" s="66" t="s">
        <v>4485</v>
      </c>
      <c r="AF63" s="65" t="s">
        <v>4461</v>
      </c>
      <c r="AG63" s="66" t="s">
        <v>4468</v>
      </c>
      <c r="AH63" s="65" t="s">
        <v>4440</v>
      </c>
      <c r="AI63" s="66" t="s">
        <v>4462</v>
      </c>
      <c r="AJ63" s="67"/>
      <c r="AK63" s="67"/>
      <c r="AL63" s="67"/>
      <c r="AM63" s="67"/>
      <c r="AN63" s="67"/>
      <c r="AO63" s="67"/>
      <c r="AP63" s="67"/>
      <c r="AQ63" s="67"/>
      <c r="AR63" s="67"/>
      <c r="AS63" s="67"/>
      <c r="AT63" s="67"/>
      <c r="AU63" s="67"/>
      <c r="AV63" s="67"/>
      <c r="AW63" s="67"/>
      <c r="AX63" s="67"/>
      <c r="AY63" s="67"/>
      <c r="AZ63" s="54">
        <f>IF(AZ64&gt;0,"",0)</f>
        <v>0</v>
      </c>
    </row>
    <row r="64" spans="1:55" ht="111.65" customHeight="1">
      <c r="A64" s="102" t="s">
        <v>5</v>
      </c>
      <c r="D64" s="55" t="s">
        <v>6</v>
      </c>
      <c r="F64" s="55" t="s">
        <v>4433</v>
      </c>
      <c r="G64" s="55" t="s">
        <v>4434</v>
      </c>
      <c r="H64" s="55" t="s">
        <v>4435</v>
      </c>
      <c r="I64" s="55" t="s">
        <v>4543</v>
      </c>
      <c r="J64" s="55" t="s">
        <v>4544</v>
      </c>
      <c r="K64" s="55" t="s">
        <v>4545</v>
      </c>
      <c r="L64" s="55" t="s">
        <v>4546</v>
      </c>
      <c r="M64" s="57">
        <f t="shared" si="1"/>
        <v>45958</v>
      </c>
      <c r="N64" s="104"/>
      <c r="O64" s="105"/>
      <c r="P64" s="104"/>
      <c r="Q64" s="105"/>
      <c r="R64" s="104"/>
      <c r="S64" s="105"/>
      <c r="T64" s="104"/>
      <c r="U64" s="105"/>
      <c r="V64" s="104"/>
      <c r="W64" s="105"/>
      <c r="X64" s="104"/>
      <c r="Y64" s="105"/>
      <c r="Z64" s="104"/>
      <c r="AA64" s="105"/>
      <c r="AB64" s="104"/>
      <c r="AC64" s="105"/>
      <c r="AD64" s="104"/>
      <c r="AE64" s="105"/>
      <c r="AF64" s="104"/>
      <c r="AG64" s="105"/>
      <c r="AH64" s="104"/>
      <c r="AI64" s="105"/>
      <c r="AJ64" s="103" t="s">
        <v>5</v>
      </c>
      <c r="AK64" s="103" t="s">
        <v>5</v>
      </c>
      <c r="AL64" s="103" t="s">
        <v>5</v>
      </c>
      <c r="AM64" s="103" t="s">
        <v>5</v>
      </c>
      <c r="AN64" s="103" t="s">
        <v>5</v>
      </c>
      <c r="AO64" s="103" t="s">
        <v>5</v>
      </c>
      <c r="AP64" s="103" t="s">
        <v>5</v>
      </c>
      <c r="AQ64" s="103" t="s">
        <v>5</v>
      </c>
      <c r="AR64" s="103" t="s">
        <v>5</v>
      </c>
      <c r="AS64" s="103" t="s">
        <v>5</v>
      </c>
      <c r="AT64" s="103" t="s">
        <v>5</v>
      </c>
      <c r="AU64" s="103" t="s">
        <v>5</v>
      </c>
      <c r="AV64" s="103" t="s">
        <v>5</v>
      </c>
      <c r="AW64" s="103" t="s">
        <v>5</v>
      </c>
      <c r="AX64" s="103" t="s">
        <v>5</v>
      </c>
      <c r="AY64" s="103" t="s">
        <v>5</v>
      </c>
      <c r="AZ64" s="68">
        <f>SUM(N64:AY64)</f>
        <v>0</v>
      </c>
      <c r="BA64" s="69">
        <v>45</v>
      </c>
      <c r="BB64" s="69">
        <v>90</v>
      </c>
      <c r="BC64" s="69">
        <f>BA64*AZ64</f>
        <v>0</v>
      </c>
    </row>
    <row r="65" spans="1:55">
      <c r="D65" s="54" t="s">
        <v>6</v>
      </c>
      <c r="F65" s="54" t="s">
        <v>4433</v>
      </c>
      <c r="G65" s="54" t="s">
        <v>4434</v>
      </c>
      <c r="H65" s="54" t="s">
        <v>4435</v>
      </c>
      <c r="I65" s="54" t="s">
        <v>4543</v>
      </c>
      <c r="J65" s="54" t="s">
        <v>4544</v>
      </c>
      <c r="K65" s="54" t="s">
        <v>4480</v>
      </c>
      <c r="L65" s="54" t="s">
        <v>4481</v>
      </c>
      <c r="M65" s="56">
        <f t="shared" si="1"/>
        <v>45958</v>
      </c>
      <c r="N65" s="59" t="s">
        <v>4451</v>
      </c>
      <c r="O65" s="60" t="s">
        <v>4508</v>
      </c>
      <c r="P65" s="59" t="s">
        <v>4452</v>
      </c>
      <c r="Q65" s="60" t="s">
        <v>4465</v>
      </c>
      <c r="R65" s="62" t="s">
        <v>4453</v>
      </c>
      <c r="S65" s="63" t="s">
        <v>4525</v>
      </c>
      <c r="T65" s="65" t="s">
        <v>4454</v>
      </c>
      <c r="U65" s="66" t="s">
        <v>4483</v>
      </c>
      <c r="V65" s="65" t="s">
        <v>2241</v>
      </c>
      <c r="W65" s="66" t="s">
        <v>4489</v>
      </c>
      <c r="X65" s="65" t="s">
        <v>4456</v>
      </c>
      <c r="Y65" s="70" t="s">
        <v>4474</v>
      </c>
      <c r="Z65" s="65" t="s">
        <v>4457</v>
      </c>
      <c r="AA65" s="66" t="s">
        <v>4472</v>
      </c>
      <c r="AB65" s="65" t="s">
        <v>4459</v>
      </c>
      <c r="AC65" s="66" t="s">
        <v>4525</v>
      </c>
      <c r="AD65" s="65" t="s">
        <v>4460</v>
      </c>
      <c r="AE65" s="66" t="s">
        <v>4462</v>
      </c>
      <c r="AF65" s="65" t="s">
        <v>4461</v>
      </c>
      <c r="AG65" s="71" t="s">
        <v>4469</v>
      </c>
      <c r="AH65" s="65" t="s">
        <v>4440</v>
      </c>
      <c r="AI65" s="70" t="s">
        <v>4477</v>
      </c>
      <c r="AJ65" s="67"/>
      <c r="AK65" s="67"/>
      <c r="AL65" s="67"/>
      <c r="AM65" s="67"/>
      <c r="AN65" s="67"/>
      <c r="AO65" s="67"/>
      <c r="AP65" s="67"/>
      <c r="AQ65" s="67"/>
      <c r="AR65" s="67"/>
      <c r="AS65" s="67"/>
      <c r="AT65" s="67"/>
      <c r="AU65" s="67"/>
      <c r="AV65" s="67"/>
      <c r="AW65" s="67"/>
      <c r="AX65" s="67"/>
      <c r="AY65" s="67"/>
      <c r="AZ65" s="54">
        <f>IF(AZ66&gt;0,"",0)</f>
        <v>0</v>
      </c>
    </row>
    <row r="66" spans="1:55" ht="111.65" customHeight="1">
      <c r="A66" s="102" t="s">
        <v>5</v>
      </c>
      <c r="D66" s="55" t="s">
        <v>6</v>
      </c>
      <c r="F66" s="55" t="s">
        <v>4433</v>
      </c>
      <c r="G66" s="55" t="s">
        <v>4434</v>
      </c>
      <c r="H66" s="55" t="s">
        <v>4435</v>
      </c>
      <c r="I66" s="55" t="s">
        <v>4543</v>
      </c>
      <c r="J66" s="55" t="s">
        <v>4544</v>
      </c>
      <c r="K66" s="55" t="s">
        <v>4480</v>
      </c>
      <c r="L66" s="55" t="s">
        <v>4481</v>
      </c>
      <c r="M66" s="57">
        <f t="shared" si="1"/>
        <v>45958</v>
      </c>
      <c r="N66" s="104"/>
      <c r="O66" s="105"/>
      <c r="P66" s="104"/>
      <c r="Q66" s="105"/>
      <c r="R66" s="104"/>
      <c r="S66" s="105"/>
      <c r="T66" s="104"/>
      <c r="U66" s="105"/>
      <c r="V66" s="104"/>
      <c r="W66" s="105"/>
      <c r="X66" s="104"/>
      <c r="Y66" s="105"/>
      <c r="Z66" s="104"/>
      <c r="AA66" s="105"/>
      <c r="AB66" s="104"/>
      <c r="AC66" s="105"/>
      <c r="AD66" s="104"/>
      <c r="AE66" s="105"/>
      <c r="AF66" s="104"/>
      <c r="AG66" s="105"/>
      <c r="AH66" s="104"/>
      <c r="AI66" s="105"/>
      <c r="AJ66" s="103" t="s">
        <v>5</v>
      </c>
      <c r="AK66" s="103" t="s">
        <v>5</v>
      </c>
      <c r="AL66" s="103" t="s">
        <v>5</v>
      </c>
      <c r="AM66" s="103" t="s">
        <v>5</v>
      </c>
      <c r="AN66" s="103" t="s">
        <v>5</v>
      </c>
      <c r="AO66" s="103" t="s">
        <v>5</v>
      </c>
      <c r="AP66" s="103" t="s">
        <v>5</v>
      </c>
      <c r="AQ66" s="103" t="s">
        <v>5</v>
      </c>
      <c r="AR66" s="103" t="s">
        <v>5</v>
      </c>
      <c r="AS66" s="103" t="s">
        <v>5</v>
      </c>
      <c r="AT66" s="103" t="s">
        <v>5</v>
      </c>
      <c r="AU66" s="103" t="s">
        <v>5</v>
      </c>
      <c r="AV66" s="103" t="s">
        <v>5</v>
      </c>
      <c r="AW66" s="103" t="s">
        <v>5</v>
      </c>
      <c r="AX66" s="103" t="s">
        <v>5</v>
      </c>
      <c r="AY66" s="103" t="s">
        <v>5</v>
      </c>
      <c r="AZ66" s="68">
        <f>SUM(N66:AY66)</f>
        <v>0</v>
      </c>
      <c r="BA66" s="69">
        <v>45</v>
      </c>
      <c r="BB66" s="69">
        <v>90</v>
      </c>
      <c r="BC66" s="69">
        <f>BA66*AZ66</f>
        <v>0</v>
      </c>
    </row>
    <row r="67" spans="1:55">
      <c r="D67" s="54" t="s">
        <v>6</v>
      </c>
      <c r="F67" s="54" t="s">
        <v>4433</v>
      </c>
      <c r="G67" s="54" t="s">
        <v>4434</v>
      </c>
      <c r="H67" s="54" t="s">
        <v>4435</v>
      </c>
      <c r="I67" s="54" t="s">
        <v>4543</v>
      </c>
      <c r="J67" s="54" t="s">
        <v>4544</v>
      </c>
      <c r="K67" s="54" t="s">
        <v>4486</v>
      </c>
      <c r="L67" s="54" t="s">
        <v>4487</v>
      </c>
      <c r="M67" s="56">
        <f t="shared" si="1"/>
        <v>45958</v>
      </c>
      <c r="N67" s="59" t="s">
        <v>4451</v>
      </c>
      <c r="O67" s="60" t="s">
        <v>4496</v>
      </c>
      <c r="P67" s="59" t="s">
        <v>4452</v>
      </c>
      <c r="Q67" s="60" t="s">
        <v>4483</v>
      </c>
      <c r="R67" s="62" t="s">
        <v>4453</v>
      </c>
      <c r="S67" s="63" t="s">
        <v>4513</v>
      </c>
      <c r="T67" s="65" t="s">
        <v>4454</v>
      </c>
      <c r="U67" s="66" t="s">
        <v>4547</v>
      </c>
      <c r="V67" s="65" t="s">
        <v>2241</v>
      </c>
      <c r="W67" s="66" t="s">
        <v>4508</v>
      </c>
      <c r="X67" s="65" t="s">
        <v>4456</v>
      </c>
      <c r="Y67" s="66" t="s">
        <v>4483</v>
      </c>
      <c r="Z67" s="65" t="s">
        <v>4457</v>
      </c>
      <c r="AA67" s="66" t="s">
        <v>4483</v>
      </c>
      <c r="AB67" s="65" t="s">
        <v>4459</v>
      </c>
      <c r="AC67" s="66" t="s">
        <v>4508</v>
      </c>
      <c r="AD67" s="65" t="s">
        <v>4460</v>
      </c>
      <c r="AE67" s="66" t="s">
        <v>4508</v>
      </c>
      <c r="AF67" s="65" t="s">
        <v>4461</v>
      </c>
      <c r="AG67" s="66" t="s">
        <v>4483</v>
      </c>
      <c r="AH67" s="65" t="s">
        <v>4440</v>
      </c>
      <c r="AI67" s="66" t="s">
        <v>4466</v>
      </c>
      <c r="AJ67" s="67"/>
      <c r="AK67" s="67"/>
      <c r="AL67" s="67"/>
      <c r="AM67" s="67"/>
      <c r="AN67" s="67"/>
      <c r="AO67" s="67"/>
      <c r="AP67" s="67"/>
      <c r="AQ67" s="67"/>
      <c r="AR67" s="67"/>
      <c r="AS67" s="67"/>
      <c r="AT67" s="67"/>
      <c r="AU67" s="67"/>
      <c r="AV67" s="67"/>
      <c r="AW67" s="67"/>
      <c r="AX67" s="67"/>
      <c r="AY67" s="67"/>
      <c r="AZ67" s="54">
        <f>IF(AZ68&gt;0,"",0)</f>
        <v>0</v>
      </c>
    </row>
    <row r="68" spans="1:55" ht="111.65" customHeight="1">
      <c r="A68" s="102" t="s">
        <v>5</v>
      </c>
      <c r="D68" s="55" t="s">
        <v>6</v>
      </c>
      <c r="F68" s="55" t="s">
        <v>4433</v>
      </c>
      <c r="G68" s="55" t="s">
        <v>4434</v>
      </c>
      <c r="H68" s="55" t="s">
        <v>4435</v>
      </c>
      <c r="I68" s="55" t="s">
        <v>4543</v>
      </c>
      <c r="J68" s="55" t="s">
        <v>4544</v>
      </c>
      <c r="K68" s="55" t="s">
        <v>4486</v>
      </c>
      <c r="L68" s="55" t="s">
        <v>4487</v>
      </c>
      <c r="M68" s="57">
        <f t="shared" si="1"/>
        <v>45958</v>
      </c>
      <c r="N68" s="104"/>
      <c r="O68" s="105"/>
      <c r="P68" s="104"/>
      <c r="Q68" s="105"/>
      <c r="R68" s="104"/>
      <c r="S68" s="105"/>
      <c r="T68" s="104"/>
      <c r="U68" s="105"/>
      <c r="V68" s="104"/>
      <c r="W68" s="105"/>
      <c r="X68" s="104"/>
      <c r="Y68" s="105"/>
      <c r="Z68" s="104"/>
      <c r="AA68" s="105"/>
      <c r="AB68" s="104"/>
      <c r="AC68" s="105"/>
      <c r="AD68" s="104"/>
      <c r="AE68" s="105"/>
      <c r="AF68" s="104"/>
      <c r="AG68" s="105"/>
      <c r="AH68" s="104"/>
      <c r="AI68" s="105"/>
      <c r="AJ68" s="103" t="s">
        <v>5</v>
      </c>
      <c r="AK68" s="103" t="s">
        <v>5</v>
      </c>
      <c r="AL68" s="103" t="s">
        <v>5</v>
      </c>
      <c r="AM68" s="103" t="s">
        <v>5</v>
      </c>
      <c r="AN68" s="103" t="s">
        <v>5</v>
      </c>
      <c r="AO68" s="103" t="s">
        <v>5</v>
      </c>
      <c r="AP68" s="103" t="s">
        <v>5</v>
      </c>
      <c r="AQ68" s="103" t="s">
        <v>5</v>
      </c>
      <c r="AR68" s="103" t="s">
        <v>5</v>
      </c>
      <c r="AS68" s="103" t="s">
        <v>5</v>
      </c>
      <c r="AT68" s="103" t="s">
        <v>5</v>
      </c>
      <c r="AU68" s="103" t="s">
        <v>5</v>
      </c>
      <c r="AV68" s="103" t="s">
        <v>5</v>
      </c>
      <c r="AW68" s="103" t="s">
        <v>5</v>
      </c>
      <c r="AX68" s="103" t="s">
        <v>5</v>
      </c>
      <c r="AY68" s="103" t="s">
        <v>5</v>
      </c>
      <c r="AZ68" s="68">
        <f>SUM(N68:AY68)</f>
        <v>0</v>
      </c>
      <c r="BA68" s="69">
        <v>45</v>
      </c>
      <c r="BB68" s="69">
        <v>90</v>
      </c>
      <c r="BC68" s="69">
        <f>BA68*AZ68</f>
        <v>0</v>
      </c>
    </row>
    <row r="69" spans="1:55">
      <c r="D69" s="54" t="s">
        <v>6</v>
      </c>
      <c r="F69" s="54" t="s">
        <v>4433</v>
      </c>
      <c r="G69" s="54" t="s">
        <v>4434</v>
      </c>
      <c r="H69" s="54" t="s">
        <v>4548</v>
      </c>
      <c r="I69" s="54" t="s">
        <v>4549</v>
      </c>
      <c r="J69" s="54" t="s">
        <v>4550</v>
      </c>
      <c r="K69" s="54" t="s">
        <v>4545</v>
      </c>
      <c r="L69" s="54" t="s">
        <v>4546</v>
      </c>
      <c r="M69" s="56">
        <f t="shared" si="1"/>
        <v>45958</v>
      </c>
      <c r="N69" s="59" t="s">
        <v>4440</v>
      </c>
      <c r="O69" s="60" t="s">
        <v>4551</v>
      </c>
      <c r="P69" s="59" t="s">
        <v>4442</v>
      </c>
      <c r="Q69" s="60" t="s">
        <v>4552</v>
      </c>
      <c r="R69" s="62" t="s">
        <v>4444</v>
      </c>
      <c r="S69" s="63" t="s">
        <v>4511</v>
      </c>
      <c r="T69" s="65" t="s">
        <v>4446</v>
      </c>
      <c r="U69" s="66" t="s">
        <v>4508</v>
      </c>
      <c r="V69" s="65" t="s">
        <v>4448</v>
      </c>
      <c r="W69" s="66" t="s">
        <v>4502</v>
      </c>
      <c r="X69" s="65" t="s">
        <v>4450</v>
      </c>
      <c r="Y69" s="66" t="s">
        <v>4485</v>
      </c>
      <c r="Z69" s="65" t="s">
        <v>4451</v>
      </c>
      <c r="AA69" s="66" t="s">
        <v>4513</v>
      </c>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54">
        <f>IF(AZ70&gt;0,"",0)</f>
        <v>0</v>
      </c>
    </row>
    <row r="70" spans="1:55" ht="111.65" customHeight="1">
      <c r="A70" s="102" t="s">
        <v>5</v>
      </c>
      <c r="D70" s="55" t="s">
        <v>6</v>
      </c>
      <c r="F70" s="55" t="s">
        <v>4433</v>
      </c>
      <c r="G70" s="55" t="s">
        <v>4434</v>
      </c>
      <c r="H70" s="55" t="s">
        <v>4548</v>
      </c>
      <c r="I70" s="55" t="s">
        <v>4549</v>
      </c>
      <c r="J70" s="55" t="s">
        <v>4550</v>
      </c>
      <c r="K70" s="55" t="s">
        <v>4545</v>
      </c>
      <c r="L70" s="55" t="s">
        <v>4546</v>
      </c>
      <c r="M70" s="57">
        <f t="shared" si="1"/>
        <v>45958</v>
      </c>
      <c r="N70" s="104"/>
      <c r="O70" s="105"/>
      <c r="P70" s="104"/>
      <c r="Q70" s="105"/>
      <c r="R70" s="104"/>
      <c r="S70" s="105"/>
      <c r="T70" s="104"/>
      <c r="U70" s="105"/>
      <c r="V70" s="104"/>
      <c r="W70" s="105"/>
      <c r="X70" s="104"/>
      <c r="Y70" s="105"/>
      <c r="Z70" s="104"/>
      <c r="AA70" s="105"/>
      <c r="AB70" s="103" t="s">
        <v>5</v>
      </c>
      <c r="AC70" s="103" t="s">
        <v>5</v>
      </c>
      <c r="AD70" s="103" t="s">
        <v>5</v>
      </c>
      <c r="AE70" s="103" t="s">
        <v>5</v>
      </c>
      <c r="AF70" s="103" t="s">
        <v>5</v>
      </c>
      <c r="AG70" s="103" t="s">
        <v>5</v>
      </c>
      <c r="AH70" s="103" t="s">
        <v>5</v>
      </c>
      <c r="AI70" s="103" t="s">
        <v>5</v>
      </c>
      <c r="AJ70" s="103" t="s">
        <v>5</v>
      </c>
      <c r="AK70" s="103" t="s">
        <v>5</v>
      </c>
      <c r="AL70" s="103" t="s">
        <v>5</v>
      </c>
      <c r="AM70" s="103" t="s">
        <v>5</v>
      </c>
      <c r="AN70" s="103" t="s">
        <v>5</v>
      </c>
      <c r="AO70" s="103" t="s">
        <v>5</v>
      </c>
      <c r="AP70" s="103" t="s">
        <v>5</v>
      </c>
      <c r="AQ70" s="103" t="s">
        <v>5</v>
      </c>
      <c r="AR70" s="103" t="s">
        <v>5</v>
      </c>
      <c r="AS70" s="103" t="s">
        <v>5</v>
      </c>
      <c r="AT70" s="103" t="s">
        <v>5</v>
      </c>
      <c r="AU70" s="103" t="s">
        <v>5</v>
      </c>
      <c r="AV70" s="103" t="s">
        <v>5</v>
      </c>
      <c r="AW70" s="103" t="s">
        <v>5</v>
      </c>
      <c r="AX70" s="103" t="s">
        <v>5</v>
      </c>
      <c r="AY70" s="103" t="s">
        <v>5</v>
      </c>
      <c r="AZ70" s="68">
        <f>SUM(N70:AY70)</f>
        <v>0</v>
      </c>
      <c r="BA70" s="69">
        <v>40</v>
      </c>
      <c r="BB70" s="69">
        <v>80</v>
      </c>
      <c r="BC70" s="69">
        <f>BA70*AZ70</f>
        <v>0</v>
      </c>
    </row>
    <row r="71" spans="1:55">
      <c r="D71" s="54" t="s">
        <v>6</v>
      </c>
      <c r="F71" s="54" t="s">
        <v>4433</v>
      </c>
      <c r="G71" s="54" t="s">
        <v>4434</v>
      </c>
      <c r="H71" s="54" t="s">
        <v>4548</v>
      </c>
      <c r="I71" s="54" t="s">
        <v>4549</v>
      </c>
      <c r="J71" s="54" t="s">
        <v>4550</v>
      </c>
      <c r="K71" s="54" t="s">
        <v>4480</v>
      </c>
      <c r="L71" s="54" t="s">
        <v>4481</v>
      </c>
      <c r="M71" s="56">
        <f t="shared" si="1"/>
        <v>45958</v>
      </c>
      <c r="N71" s="59" t="s">
        <v>4440</v>
      </c>
      <c r="O71" s="60" t="s">
        <v>4468</v>
      </c>
      <c r="P71" s="59" t="s">
        <v>4442</v>
      </c>
      <c r="Q71" s="60" t="s">
        <v>4489</v>
      </c>
      <c r="R71" s="62" t="s">
        <v>4444</v>
      </c>
      <c r="S71" s="63" t="s">
        <v>4489</v>
      </c>
      <c r="T71" s="65" t="s">
        <v>4446</v>
      </c>
      <c r="U71" s="66" t="s">
        <v>4468</v>
      </c>
      <c r="V71" s="65" t="s">
        <v>4448</v>
      </c>
      <c r="W71" s="66" t="s">
        <v>4467</v>
      </c>
      <c r="X71" s="65" t="s">
        <v>4450</v>
      </c>
      <c r="Y71" s="70" t="s">
        <v>4477</v>
      </c>
      <c r="Z71" s="65" t="s">
        <v>4451</v>
      </c>
      <c r="AA71" s="66" t="s">
        <v>4492</v>
      </c>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54">
        <f>IF(AZ72&gt;0,"",0)</f>
        <v>0</v>
      </c>
    </row>
    <row r="72" spans="1:55" ht="111.65" customHeight="1">
      <c r="A72" s="102" t="s">
        <v>5</v>
      </c>
      <c r="D72" s="55" t="s">
        <v>6</v>
      </c>
      <c r="F72" s="55" t="s">
        <v>4433</v>
      </c>
      <c r="G72" s="55" t="s">
        <v>4434</v>
      </c>
      <c r="H72" s="55" t="s">
        <v>4548</v>
      </c>
      <c r="I72" s="55" t="s">
        <v>4549</v>
      </c>
      <c r="J72" s="55" t="s">
        <v>4550</v>
      </c>
      <c r="K72" s="55" t="s">
        <v>4480</v>
      </c>
      <c r="L72" s="55" t="s">
        <v>4481</v>
      </c>
      <c r="M72" s="57">
        <f t="shared" si="1"/>
        <v>45958</v>
      </c>
      <c r="N72" s="104"/>
      <c r="O72" s="105"/>
      <c r="P72" s="104"/>
      <c r="Q72" s="105"/>
      <c r="R72" s="104"/>
      <c r="S72" s="105"/>
      <c r="T72" s="104"/>
      <c r="U72" s="105"/>
      <c r="V72" s="104"/>
      <c r="W72" s="105"/>
      <c r="X72" s="104"/>
      <c r="Y72" s="105"/>
      <c r="Z72" s="104"/>
      <c r="AA72" s="105"/>
      <c r="AB72" s="103" t="s">
        <v>5</v>
      </c>
      <c r="AC72" s="103" t="s">
        <v>5</v>
      </c>
      <c r="AD72" s="103" t="s">
        <v>5</v>
      </c>
      <c r="AE72" s="103" t="s">
        <v>5</v>
      </c>
      <c r="AF72" s="103" t="s">
        <v>5</v>
      </c>
      <c r="AG72" s="103" t="s">
        <v>5</v>
      </c>
      <c r="AH72" s="103" t="s">
        <v>5</v>
      </c>
      <c r="AI72" s="103" t="s">
        <v>5</v>
      </c>
      <c r="AJ72" s="103" t="s">
        <v>5</v>
      </c>
      <c r="AK72" s="103" t="s">
        <v>5</v>
      </c>
      <c r="AL72" s="103" t="s">
        <v>5</v>
      </c>
      <c r="AM72" s="103" t="s">
        <v>5</v>
      </c>
      <c r="AN72" s="103" t="s">
        <v>5</v>
      </c>
      <c r="AO72" s="103" t="s">
        <v>5</v>
      </c>
      <c r="AP72" s="103" t="s">
        <v>5</v>
      </c>
      <c r="AQ72" s="103" t="s">
        <v>5</v>
      </c>
      <c r="AR72" s="103" t="s">
        <v>5</v>
      </c>
      <c r="AS72" s="103" t="s">
        <v>5</v>
      </c>
      <c r="AT72" s="103" t="s">
        <v>5</v>
      </c>
      <c r="AU72" s="103" t="s">
        <v>5</v>
      </c>
      <c r="AV72" s="103" t="s">
        <v>5</v>
      </c>
      <c r="AW72" s="103" t="s">
        <v>5</v>
      </c>
      <c r="AX72" s="103" t="s">
        <v>5</v>
      </c>
      <c r="AY72" s="103" t="s">
        <v>5</v>
      </c>
      <c r="AZ72" s="68">
        <f>SUM(N72:AY72)</f>
        <v>0</v>
      </c>
      <c r="BA72" s="69">
        <v>40</v>
      </c>
      <c r="BB72" s="69">
        <v>80</v>
      </c>
      <c r="BC72" s="69">
        <f>BA72*AZ72</f>
        <v>0</v>
      </c>
    </row>
    <row r="73" spans="1:55">
      <c r="D73" s="54" t="s">
        <v>6</v>
      </c>
      <c r="F73" s="54" t="s">
        <v>4433</v>
      </c>
      <c r="G73" s="54" t="s">
        <v>4434</v>
      </c>
      <c r="H73" s="54" t="s">
        <v>4548</v>
      </c>
      <c r="I73" s="54" t="s">
        <v>4549</v>
      </c>
      <c r="J73" s="54" t="s">
        <v>4550</v>
      </c>
      <c r="K73" s="54" t="s">
        <v>4486</v>
      </c>
      <c r="L73" s="54" t="s">
        <v>4487</v>
      </c>
      <c r="M73" s="56">
        <f t="shared" si="1"/>
        <v>45958</v>
      </c>
      <c r="N73" s="59" t="s">
        <v>4440</v>
      </c>
      <c r="O73" s="60" t="s">
        <v>4447</v>
      </c>
      <c r="P73" s="59" t="s">
        <v>4442</v>
      </c>
      <c r="Q73" s="60" t="s">
        <v>4508</v>
      </c>
      <c r="R73" s="62" t="s">
        <v>4444</v>
      </c>
      <c r="S73" s="63" t="s">
        <v>4482</v>
      </c>
      <c r="T73" s="65" t="s">
        <v>4446</v>
      </c>
      <c r="U73" s="66" t="s">
        <v>4508</v>
      </c>
      <c r="V73" s="65" t="s">
        <v>4448</v>
      </c>
      <c r="W73" s="66" t="s">
        <v>4498</v>
      </c>
      <c r="X73" s="65" t="s">
        <v>4450</v>
      </c>
      <c r="Y73" s="66" t="s">
        <v>4498</v>
      </c>
      <c r="Z73" s="65" t="s">
        <v>4451</v>
      </c>
      <c r="AA73" s="66" t="s">
        <v>4493</v>
      </c>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54">
        <f>IF(AZ74&gt;0,"",0)</f>
        <v>0</v>
      </c>
    </row>
    <row r="74" spans="1:55" ht="111.65" customHeight="1">
      <c r="A74" s="102" t="s">
        <v>5</v>
      </c>
      <c r="D74" s="55" t="s">
        <v>6</v>
      </c>
      <c r="F74" s="55" t="s">
        <v>4433</v>
      </c>
      <c r="G74" s="55" t="s">
        <v>4434</v>
      </c>
      <c r="H74" s="55" t="s">
        <v>4548</v>
      </c>
      <c r="I74" s="55" t="s">
        <v>4549</v>
      </c>
      <c r="J74" s="55" t="s">
        <v>4550</v>
      </c>
      <c r="K74" s="55" t="s">
        <v>4486</v>
      </c>
      <c r="L74" s="55" t="s">
        <v>4487</v>
      </c>
      <c r="M74" s="57">
        <f t="shared" si="1"/>
        <v>45958</v>
      </c>
      <c r="N74" s="104"/>
      <c r="O74" s="105"/>
      <c r="P74" s="104"/>
      <c r="Q74" s="105"/>
      <c r="R74" s="104"/>
      <c r="S74" s="105"/>
      <c r="T74" s="104"/>
      <c r="U74" s="105"/>
      <c r="V74" s="104"/>
      <c r="W74" s="105"/>
      <c r="X74" s="104"/>
      <c r="Y74" s="105"/>
      <c r="Z74" s="104"/>
      <c r="AA74" s="105"/>
      <c r="AB74" s="103" t="s">
        <v>5</v>
      </c>
      <c r="AC74" s="103" t="s">
        <v>5</v>
      </c>
      <c r="AD74" s="103" t="s">
        <v>5</v>
      </c>
      <c r="AE74" s="103" t="s">
        <v>5</v>
      </c>
      <c r="AF74" s="103" t="s">
        <v>5</v>
      </c>
      <c r="AG74" s="103" t="s">
        <v>5</v>
      </c>
      <c r="AH74" s="103" t="s">
        <v>5</v>
      </c>
      <c r="AI74" s="103" t="s">
        <v>5</v>
      </c>
      <c r="AJ74" s="103" t="s">
        <v>5</v>
      </c>
      <c r="AK74" s="103" t="s">
        <v>5</v>
      </c>
      <c r="AL74" s="103" t="s">
        <v>5</v>
      </c>
      <c r="AM74" s="103" t="s">
        <v>5</v>
      </c>
      <c r="AN74" s="103" t="s">
        <v>5</v>
      </c>
      <c r="AO74" s="103" t="s">
        <v>5</v>
      </c>
      <c r="AP74" s="103" t="s">
        <v>5</v>
      </c>
      <c r="AQ74" s="103" t="s">
        <v>5</v>
      </c>
      <c r="AR74" s="103" t="s">
        <v>5</v>
      </c>
      <c r="AS74" s="103" t="s">
        <v>5</v>
      </c>
      <c r="AT74" s="103" t="s">
        <v>5</v>
      </c>
      <c r="AU74" s="103" t="s">
        <v>5</v>
      </c>
      <c r="AV74" s="103" t="s">
        <v>5</v>
      </c>
      <c r="AW74" s="103" t="s">
        <v>5</v>
      </c>
      <c r="AX74" s="103" t="s">
        <v>5</v>
      </c>
      <c r="AY74" s="103" t="s">
        <v>5</v>
      </c>
      <c r="AZ74" s="68">
        <f>SUM(N74:AY74)</f>
        <v>0</v>
      </c>
      <c r="BA74" s="69">
        <v>40</v>
      </c>
      <c r="BB74" s="69">
        <v>80</v>
      </c>
      <c r="BC74" s="69">
        <f>BA74*AZ74</f>
        <v>0</v>
      </c>
    </row>
    <row r="75" spans="1:55">
      <c r="D75" s="54" t="s">
        <v>6</v>
      </c>
      <c r="F75" s="54" t="s">
        <v>4433</v>
      </c>
      <c r="G75" s="54" t="s">
        <v>4434</v>
      </c>
      <c r="H75" s="54" t="s">
        <v>4522</v>
      </c>
      <c r="I75" s="54" t="s">
        <v>4553</v>
      </c>
      <c r="J75" s="54" t="s">
        <v>4554</v>
      </c>
      <c r="K75" s="54" t="s">
        <v>4537</v>
      </c>
      <c r="L75" s="54" t="s">
        <v>4538</v>
      </c>
      <c r="M75" s="56">
        <f t="shared" si="1"/>
        <v>45958</v>
      </c>
      <c r="N75" s="59" t="s">
        <v>4440</v>
      </c>
      <c r="O75" s="74" t="s">
        <v>4469</v>
      </c>
      <c r="P75" s="59" t="s">
        <v>4442</v>
      </c>
      <c r="Q75" s="74" t="s">
        <v>4469</v>
      </c>
      <c r="R75" s="62" t="s">
        <v>4444</v>
      </c>
      <c r="S75" s="75" t="s">
        <v>4469</v>
      </c>
      <c r="T75" s="65" t="s">
        <v>4446</v>
      </c>
      <c r="U75" s="71" t="s">
        <v>4469</v>
      </c>
      <c r="V75" s="65" t="s">
        <v>4448</v>
      </c>
      <c r="W75" s="71" t="s">
        <v>4469</v>
      </c>
      <c r="X75" s="65" t="s">
        <v>4450</v>
      </c>
      <c r="Y75" s="71" t="s">
        <v>2241</v>
      </c>
      <c r="Z75" s="65" t="s">
        <v>4451</v>
      </c>
      <c r="AA75" s="71" t="s">
        <v>4469</v>
      </c>
      <c r="AB75" s="65" t="s">
        <v>4452</v>
      </c>
      <c r="AC75" s="71" t="s">
        <v>4469</v>
      </c>
      <c r="AD75" s="65" t="s">
        <v>4453</v>
      </c>
      <c r="AE75" s="71" t="s">
        <v>4469</v>
      </c>
      <c r="AF75" s="65" t="s">
        <v>4454</v>
      </c>
      <c r="AG75" s="71" t="s">
        <v>4469</v>
      </c>
      <c r="AH75" s="67"/>
      <c r="AI75" s="67"/>
      <c r="AJ75" s="67"/>
      <c r="AK75" s="67"/>
      <c r="AL75" s="67"/>
      <c r="AM75" s="67"/>
      <c r="AN75" s="67"/>
      <c r="AO75" s="67"/>
      <c r="AP75" s="67"/>
      <c r="AQ75" s="67"/>
      <c r="AR75" s="67"/>
      <c r="AS75" s="67"/>
      <c r="AT75" s="67"/>
      <c r="AU75" s="67"/>
      <c r="AV75" s="67"/>
      <c r="AW75" s="67"/>
      <c r="AX75" s="67"/>
      <c r="AY75" s="67"/>
      <c r="AZ75" s="54">
        <f>IF(AZ76&gt;0,"",0)</f>
        <v>0</v>
      </c>
    </row>
    <row r="76" spans="1:55" ht="111.65" customHeight="1">
      <c r="A76" s="102" t="s">
        <v>5</v>
      </c>
      <c r="D76" s="55" t="s">
        <v>6</v>
      </c>
      <c r="F76" s="55" t="s">
        <v>4433</v>
      </c>
      <c r="G76" s="55" t="s">
        <v>4434</v>
      </c>
      <c r="H76" s="55" t="s">
        <v>4522</v>
      </c>
      <c r="I76" s="55" t="s">
        <v>4553</v>
      </c>
      <c r="J76" s="55" t="s">
        <v>4554</v>
      </c>
      <c r="K76" s="55" t="s">
        <v>4537</v>
      </c>
      <c r="L76" s="55" t="s">
        <v>4538</v>
      </c>
      <c r="M76" s="57">
        <f t="shared" si="1"/>
        <v>45958</v>
      </c>
      <c r="N76" s="104"/>
      <c r="O76" s="105"/>
      <c r="P76" s="104"/>
      <c r="Q76" s="105"/>
      <c r="R76" s="104"/>
      <c r="S76" s="105"/>
      <c r="T76" s="104"/>
      <c r="U76" s="105"/>
      <c r="V76" s="104"/>
      <c r="W76" s="105"/>
      <c r="X76" s="104"/>
      <c r="Y76" s="105"/>
      <c r="Z76" s="104"/>
      <c r="AA76" s="105"/>
      <c r="AB76" s="104"/>
      <c r="AC76" s="105"/>
      <c r="AD76" s="104"/>
      <c r="AE76" s="105"/>
      <c r="AF76" s="104"/>
      <c r="AG76" s="105"/>
      <c r="AH76" s="103" t="s">
        <v>5</v>
      </c>
      <c r="AI76" s="103" t="s">
        <v>5</v>
      </c>
      <c r="AJ76" s="103" t="s">
        <v>5</v>
      </c>
      <c r="AK76" s="103" t="s">
        <v>5</v>
      </c>
      <c r="AL76" s="103" t="s">
        <v>5</v>
      </c>
      <c r="AM76" s="103" t="s">
        <v>5</v>
      </c>
      <c r="AN76" s="103" t="s">
        <v>5</v>
      </c>
      <c r="AO76" s="103" t="s">
        <v>5</v>
      </c>
      <c r="AP76" s="103" t="s">
        <v>5</v>
      </c>
      <c r="AQ76" s="103" t="s">
        <v>5</v>
      </c>
      <c r="AR76" s="103" t="s">
        <v>5</v>
      </c>
      <c r="AS76" s="103" t="s">
        <v>5</v>
      </c>
      <c r="AT76" s="103" t="s">
        <v>5</v>
      </c>
      <c r="AU76" s="103" t="s">
        <v>5</v>
      </c>
      <c r="AV76" s="103" t="s">
        <v>5</v>
      </c>
      <c r="AW76" s="103" t="s">
        <v>5</v>
      </c>
      <c r="AX76" s="103" t="s">
        <v>5</v>
      </c>
      <c r="AY76" s="103" t="s">
        <v>5</v>
      </c>
      <c r="AZ76" s="68">
        <f>SUM(N76:AY76)</f>
        <v>0</v>
      </c>
      <c r="BA76" s="69">
        <v>50</v>
      </c>
      <c r="BB76" s="69">
        <v>100</v>
      </c>
      <c r="BC76" s="69">
        <f>BA76*AZ76</f>
        <v>0</v>
      </c>
    </row>
    <row r="77" spans="1:55">
      <c r="D77" s="54" t="s">
        <v>6</v>
      </c>
      <c r="F77" s="54" t="s">
        <v>4433</v>
      </c>
      <c r="G77" s="54" t="s">
        <v>4434</v>
      </c>
      <c r="H77" s="54" t="s">
        <v>4522</v>
      </c>
      <c r="I77" s="54" t="s">
        <v>4553</v>
      </c>
      <c r="J77" s="54" t="s">
        <v>4554</v>
      </c>
      <c r="K77" s="54" t="s">
        <v>4541</v>
      </c>
      <c r="L77" s="54" t="s">
        <v>4542</v>
      </c>
      <c r="M77" s="56">
        <f t="shared" si="1"/>
        <v>45958</v>
      </c>
      <c r="N77" s="59" t="s">
        <v>4440</v>
      </c>
      <c r="O77" s="74" t="s">
        <v>4469</v>
      </c>
      <c r="P77" s="59" t="s">
        <v>4442</v>
      </c>
      <c r="Q77" s="74" t="s">
        <v>4469</v>
      </c>
      <c r="R77" s="62" t="s">
        <v>4444</v>
      </c>
      <c r="S77" s="75" t="s">
        <v>4469</v>
      </c>
      <c r="T77" s="65" t="s">
        <v>4446</v>
      </c>
      <c r="U77" s="64" t="s">
        <v>2234</v>
      </c>
      <c r="V77" s="65" t="s">
        <v>4448</v>
      </c>
      <c r="W77" s="64" t="s">
        <v>2234</v>
      </c>
      <c r="X77" s="65" t="s">
        <v>4450</v>
      </c>
      <c r="Y77" s="64" t="s">
        <v>2234</v>
      </c>
      <c r="Z77" s="65" t="s">
        <v>4451</v>
      </c>
      <c r="AA77" s="71" t="s">
        <v>4469</v>
      </c>
      <c r="AB77" s="65" t="s">
        <v>4452</v>
      </c>
      <c r="AC77" s="71" t="s">
        <v>4469</v>
      </c>
      <c r="AD77" s="65" t="s">
        <v>4453</v>
      </c>
      <c r="AE77" s="71" t="s">
        <v>4469</v>
      </c>
      <c r="AF77" s="65" t="s">
        <v>4454</v>
      </c>
      <c r="AG77" s="71" t="s">
        <v>4469</v>
      </c>
      <c r="AH77" s="67"/>
      <c r="AI77" s="67"/>
      <c r="AJ77" s="67"/>
      <c r="AK77" s="67"/>
      <c r="AL77" s="67"/>
      <c r="AM77" s="67"/>
      <c r="AN77" s="67"/>
      <c r="AO77" s="67"/>
      <c r="AP77" s="67"/>
      <c r="AQ77" s="67"/>
      <c r="AR77" s="67"/>
      <c r="AS77" s="67"/>
      <c r="AT77" s="67"/>
      <c r="AU77" s="67"/>
      <c r="AV77" s="67"/>
      <c r="AW77" s="67"/>
      <c r="AX77" s="67"/>
      <c r="AY77" s="67"/>
      <c r="AZ77" s="54">
        <f>IF(AZ78&gt;0,"",0)</f>
        <v>0</v>
      </c>
    </row>
    <row r="78" spans="1:55" ht="111.65" customHeight="1">
      <c r="A78" s="102" t="s">
        <v>5</v>
      </c>
      <c r="D78" s="55" t="s">
        <v>6</v>
      </c>
      <c r="F78" s="55" t="s">
        <v>4433</v>
      </c>
      <c r="G78" s="55" t="s">
        <v>4434</v>
      </c>
      <c r="H78" s="55" t="s">
        <v>4522</v>
      </c>
      <c r="I78" s="55" t="s">
        <v>4553</v>
      </c>
      <c r="J78" s="55" t="s">
        <v>4554</v>
      </c>
      <c r="K78" s="55" t="s">
        <v>4541</v>
      </c>
      <c r="L78" s="55" t="s">
        <v>4542</v>
      </c>
      <c r="M78" s="57">
        <f t="shared" si="1"/>
        <v>45958</v>
      </c>
      <c r="N78" s="104"/>
      <c r="O78" s="105"/>
      <c r="P78" s="104"/>
      <c r="Q78" s="105"/>
      <c r="R78" s="104"/>
      <c r="S78" s="105"/>
      <c r="T78" s="106" t="s">
        <v>5</v>
      </c>
      <c r="U78" s="107" t="s">
        <v>5</v>
      </c>
      <c r="V78" s="106" t="s">
        <v>5</v>
      </c>
      <c r="W78" s="107" t="s">
        <v>5</v>
      </c>
      <c r="X78" s="106" t="s">
        <v>5</v>
      </c>
      <c r="Y78" s="107" t="s">
        <v>5</v>
      </c>
      <c r="Z78" s="104"/>
      <c r="AA78" s="105"/>
      <c r="AB78" s="104"/>
      <c r="AC78" s="105"/>
      <c r="AD78" s="104"/>
      <c r="AE78" s="105"/>
      <c r="AF78" s="104"/>
      <c r="AG78" s="105"/>
      <c r="AH78" s="103" t="s">
        <v>5</v>
      </c>
      <c r="AI78" s="103" t="s">
        <v>5</v>
      </c>
      <c r="AJ78" s="103" t="s">
        <v>5</v>
      </c>
      <c r="AK78" s="103" t="s">
        <v>5</v>
      </c>
      <c r="AL78" s="103" t="s">
        <v>5</v>
      </c>
      <c r="AM78" s="103" t="s">
        <v>5</v>
      </c>
      <c r="AN78" s="103" t="s">
        <v>5</v>
      </c>
      <c r="AO78" s="103" t="s">
        <v>5</v>
      </c>
      <c r="AP78" s="103" t="s">
        <v>5</v>
      </c>
      <c r="AQ78" s="103" t="s">
        <v>5</v>
      </c>
      <c r="AR78" s="103" t="s">
        <v>5</v>
      </c>
      <c r="AS78" s="103" t="s">
        <v>5</v>
      </c>
      <c r="AT78" s="103" t="s">
        <v>5</v>
      </c>
      <c r="AU78" s="103" t="s">
        <v>5</v>
      </c>
      <c r="AV78" s="103" t="s">
        <v>5</v>
      </c>
      <c r="AW78" s="103" t="s">
        <v>5</v>
      </c>
      <c r="AX78" s="103" t="s">
        <v>5</v>
      </c>
      <c r="AY78" s="103" t="s">
        <v>5</v>
      </c>
      <c r="AZ78" s="68">
        <f>SUM(N78:AY78)</f>
        <v>0</v>
      </c>
      <c r="BA78" s="69">
        <v>50</v>
      </c>
      <c r="BB78" s="69">
        <v>100</v>
      </c>
      <c r="BC78" s="69">
        <f>BA78*AZ78</f>
        <v>0</v>
      </c>
    </row>
    <row r="79" spans="1:55">
      <c r="D79" s="54" t="s">
        <v>6</v>
      </c>
      <c r="F79" s="54" t="s">
        <v>4433</v>
      </c>
      <c r="G79" s="54" t="s">
        <v>4434</v>
      </c>
      <c r="H79" s="54" t="s">
        <v>4435</v>
      </c>
      <c r="I79" s="54" t="s">
        <v>4555</v>
      </c>
      <c r="J79" s="54" t="s">
        <v>4556</v>
      </c>
      <c r="K79" s="54" t="s">
        <v>4438</v>
      </c>
      <c r="L79" s="54" t="s">
        <v>4439</v>
      </c>
      <c r="M79" s="56">
        <f t="shared" si="1"/>
        <v>45958</v>
      </c>
      <c r="N79" s="59" t="s">
        <v>4451</v>
      </c>
      <c r="O79" s="74" t="s">
        <v>2241</v>
      </c>
      <c r="P79" s="59" t="s">
        <v>4452</v>
      </c>
      <c r="Q79" s="74" t="s">
        <v>2241</v>
      </c>
      <c r="R79" s="62" t="s">
        <v>4453</v>
      </c>
      <c r="S79" s="75" t="s">
        <v>2767</v>
      </c>
      <c r="T79" s="65" t="s">
        <v>4454</v>
      </c>
      <c r="U79" s="71" t="s">
        <v>2767</v>
      </c>
      <c r="V79" s="65" t="s">
        <v>2241</v>
      </c>
      <c r="W79" s="71" t="s">
        <v>2767</v>
      </c>
      <c r="X79" s="65" t="s">
        <v>4456</v>
      </c>
      <c r="Y79" s="71" t="s">
        <v>2767</v>
      </c>
      <c r="Z79" s="65" t="s">
        <v>4457</v>
      </c>
      <c r="AA79" s="71" t="s">
        <v>2241</v>
      </c>
      <c r="AB79" s="65" t="s">
        <v>4459</v>
      </c>
      <c r="AC79" s="71" t="s">
        <v>2241</v>
      </c>
      <c r="AD79" s="65" t="s">
        <v>4460</v>
      </c>
      <c r="AE79" s="71" t="s">
        <v>2767</v>
      </c>
      <c r="AF79" s="65" t="s">
        <v>4461</v>
      </c>
      <c r="AG79" s="71" t="s">
        <v>2241</v>
      </c>
      <c r="AH79" s="65" t="s">
        <v>4440</v>
      </c>
      <c r="AI79" s="71" t="s">
        <v>2241</v>
      </c>
      <c r="AJ79" s="65" t="s">
        <v>4442</v>
      </c>
      <c r="AK79" s="64" t="s">
        <v>2234</v>
      </c>
      <c r="AL79" s="65" t="s">
        <v>4479</v>
      </c>
      <c r="AM79" s="64" t="s">
        <v>2234</v>
      </c>
      <c r="AN79" s="67"/>
      <c r="AO79" s="67"/>
      <c r="AP79" s="67"/>
      <c r="AQ79" s="67"/>
      <c r="AR79" s="67"/>
      <c r="AS79" s="67"/>
      <c r="AT79" s="67"/>
      <c r="AU79" s="67"/>
      <c r="AV79" s="67"/>
      <c r="AW79" s="67"/>
      <c r="AX79" s="67"/>
      <c r="AY79" s="67"/>
      <c r="AZ79" s="54">
        <f>IF(AZ80&gt;0,"",0)</f>
        <v>0</v>
      </c>
    </row>
    <row r="80" spans="1:55" ht="111.65" customHeight="1">
      <c r="A80" s="102" t="s">
        <v>5</v>
      </c>
      <c r="D80" s="55" t="s">
        <v>6</v>
      </c>
      <c r="F80" s="55" t="s">
        <v>4433</v>
      </c>
      <c r="G80" s="55" t="s">
        <v>4434</v>
      </c>
      <c r="H80" s="55" t="s">
        <v>4435</v>
      </c>
      <c r="I80" s="55" t="s">
        <v>4555</v>
      </c>
      <c r="J80" s="55" t="s">
        <v>4556</v>
      </c>
      <c r="K80" s="55" t="s">
        <v>4438</v>
      </c>
      <c r="L80" s="55" t="s">
        <v>4439</v>
      </c>
      <c r="M80" s="57">
        <f t="shared" si="1"/>
        <v>45958</v>
      </c>
      <c r="N80" s="104"/>
      <c r="O80" s="105"/>
      <c r="P80" s="104"/>
      <c r="Q80" s="105"/>
      <c r="R80" s="104"/>
      <c r="S80" s="105"/>
      <c r="T80" s="104"/>
      <c r="U80" s="105"/>
      <c r="V80" s="104"/>
      <c r="W80" s="105"/>
      <c r="X80" s="104"/>
      <c r="Y80" s="105"/>
      <c r="Z80" s="104"/>
      <c r="AA80" s="105"/>
      <c r="AB80" s="104"/>
      <c r="AC80" s="105"/>
      <c r="AD80" s="104"/>
      <c r="AE80" s="105"/>
      <c r="AF80" s="104"/>
      <c r="AG80" s="105"/>
      <c r="AH80" s="104"/>
      <c r="AI80" s="105"/>
      <c r="AJ80" s="106" t="s">
        <v>5</v>
      </c>
      <c r="AK80" s="107" t="s">
        <v>5</v>
      </c>
      <c r="AL80" s="106" t="s">
        <v>5</v>
      </c>
      <c r="AM80" s="107" t="s">
        <v>5</v>
      </c>
      <c r="AN80" s="103" t="s">
        <v>5</v>
      </c>
      <c r="AO80" s="103" t="s">
        <v>5</v>
      </c>
      <c r="AP80" s="103" t="s">
        <v>5</v>
      </c>
      <c r="AQ80" s="103" t="s">
        <v>5</v>
      </c>
      <c r="AR80" s="103" t="s">
        <v>5</v>
      </c>
      <c r="AS80" s="103" t="s">
        <v>5</v>
      </c>
      <c r="AT80" s="103" t="s">
        <v>5</v>
      </c>
      <c r="AU80" s="103" t="s">
        <v>5</v>
      </c>
      <c r="AV80" s="103" t="s">
        <v>5</v>
      </c>
      <c r="AW80" s="103" t="s">
        <v>5</v>
      </c>
      <c r="AX80" s="103" t="s">
        <v>5</v>
      </c>
      <c r="AY80" s="103" t="s">
        <v>5</v>
      </c>
      <c r="AZ80" s="68">
        <f>SUM(N80:AY80)</f>
        <v>0</v>
      </c>
      <c r="BA80" s="69">
        <v>65</v>
      </c>
      <c r="BB80" s="69">
        <v>130</v>
      </c>
      <c r="BC80" s="69">
        <f>BA80*AZ80</f>
        <v>0</v>
      </c>
    </row>
    <row r="81" spans="1:55">
      <c r="D81" s="54" t="s">
        <v>6</v>
      </c>
      <c r="F81" s="54" t="s">
        <v>4433</v>
      </c>
      <c r="G81" s="54" t="s">
        <v>4434</v>
      </c>
      <c r="H81" s="54" t="s">
        <v>4435</v>
      </c>
      <c r="I81" s="54" t="s">
        <v>4555</v>
      </c>
      <c r="J81" s="54" t="s">
        <v>4556</v>
      </c>
      <c r="K81" s="54" t="s">
        <v>4557</v>
      </c>
      <c r="L81" s="54" t="s">
        <v>4558</v>
      </c>
      <c r="M81" s="56">
        <f t="shared" si="1"/>
        <v>45958</v>
      </c>
      <c r="N81" s="59" t="s">
        <v>4451</v>
      </c>
      <c r="O81" s="74" t="s">
        <v>2241</v>
      </c>
      <c r="P81" s="59" t="s">
        <v>4452</v>
      </c>
      <c r="Q81" s="74" t="s">
        <v>2241</v>
      </c>
      <c r="R81" s="62" t="s">
        <v>4453</v>
      </c>
      <c r="S81" s="75" t="s">
        <v>2767</v>
      </c>
      <c r="T81" s="65" t="s">
        <v>4454</v>
      </c>
      <c r="U81" s="71" t="s">
        <v>2767</v>
      </c>
      <c r="V81" s="65" t="s">
        <v>2241</v>
      </c>
      <c r="W81" s="71" t="s">
        <v>2767</v>
      </c>
      <c r="X81" s="65" t="s">
        <v>4456</v>
      </c>
      <c r="Y81" s="71" t="s">
        <v>2767</v>
      </c>
      <c r="Z81" s="65" t="s">
        <v>4457</v>
      </c>
      <c r="AA81" s="71" t="s">
        <v>2241</v>
      </c>
      <c r="AB81" s="65" t="s">
        <v>4459</v>
      </c>
      <c r="AC81" s="71" t="s">
        <v>2241</v>
      </c>
      <c r="AD81" s="65" t="s">
        <v>4460</v>
      </c>
      <c r="AE81" s="71" t="s">
        <v>2767</v>
      </c>
      <c r="AF81" s="65" t="s">
        <v>4461</v>
      </c>
      <c r="AG81" s="71" t="s">
        <v>2241</v>
      </c>
      <c r="AH81" s="65" t="s">
        <v>4440</v>
      </c>
      <c r="AI81" s="71" t="s">
        <v>2241</v>
      </c>
      <c r="AJ81" s="65" t="s">
        <v>4442</v>
      </c>
      <c r="AK81" s="64" t="s">
        <v>2234</v>
      </c>
      <c r="AL81" s="65" t="s">
        <v>4479</v>
      </c>
      <c r="AM81" s="64" t="s">
        <v>2234</v>
      </c>
      <c r="AN81" s="67"/>
      <c r="AO81" s="67"/>
      <c r="AP81" s="67"/>
      <c r="AQ81" s="67"/>
      <c r="AR81" s="67"/>
      <c r="AS81" s="67"/>
      <c r="AT81" s="67"/>
      <c r="AU81" s="67"/>
      <c r="AV81" s="67"/>
      <c r="AW81" s="67"/>
      <c r="AX81" s="67"/>
      <c r="AY81" s="67"/>
      <c r="AZ81" s="54">
        <f>IF(AZ82&gt;0,"",0)</f>
        <v>0</v>
      </c>
    </row>
    <row r="82" spans="1:55" ht="111.65" customHeight="1">
      <c r="A82" s="102" t="s">
        <v>5</v>
      </c>
      <c r="D82" s="55" t="s">
        <v>6</v>
      </c>
      <c r="F82" s="55" t="s">
        <v>4433</v>
      </c>
      <c r="G82" s="55" t="s">
        <v>4434</v>
      </c>
      <c r="H82" s="55" t="s">
        <v>4435</v>
      </c>
      <c r="I82" s="55" t="s">
        <v>4555</v>
      </c>
      <c r="J82" s="55" t="s">
        <v>4556</v>
      </c>
      <c r="K82" s="55" t="s">
        <v>4557</v>
      </c>
      <c r="L82" s="55" t="s">
        <v>4558</v>
      </c>
      <c r="M82" s="57">
        <f t="shared" si="1"/>
        <v>45958</v>
      </c>
      <c r="N82" s="104"/>
      <c r="O82" s="105"/>
      <c r="P82" s="104"/>
      <c r="Q82" s="105"/>
      <c r="R82" s="104"/>
      <c r="S82" s="105"/>
      <c r="T82" s="104"/>
      <c r="U82" s="105"/>
      <c r="V82" s="104"/>
      <c r="W82" s="105"/>
      <c r="X82" s="104"/>
      <c r="Y82" s="105"/>
      <c r="Z82" s="104"/>
      <c r="AA82" s="105"/>
      <c r="AB82" s="104"/>
      <c r="AC82" s="105"/>
      <c r="AD82" s="104"/>
      <c r="AE82" s="105"/>
      <c r="AF82" s="104"/>
      <c r="AG82" s="105"/>
      <c r="AH82" s="104"/>
      <c r="AI82" s="105"/>
      <c r="AJ82" s="106" t="s">
        <v>5</v>
      </c>
      <c r="AK82" s="107" t="s">
        <v>5</v>
      </c>
      <c r="AL82" s="106" t="s">
        <v>5</v>
      </c>
      <c r="AM82" s="107" t="s">
        <v>5</v>
      </c>
      <c r="AN82" s="103" t="s">
        <v>5</v>
      </c>
      <c r="AO82" s="103" t="s">
        <v>5</v>
      </c>
      <c r="AP82" s="103" t="s">
        <v>5</v>
      </c>
      <c r="AQ82" s="103" t="s">
        <v>5</v>
      </c>
      <c r="AR82" s="103" t="s">
        <v>5</v>
      </c>
      <c r="AS82" s="103" t="s">
        <v>5</v>
      </c>
      <c r="AT82" s="103" t="s">
        <v>5</v>
      </c>
      <c r="AU82" s="103" t="s">
        <v>5</v>
      </c>
      <c r="AV82" s="103" t="s">
        <v>5</v>
      </c>
      <c r="AW82" s="103" t="s">
        <v>5</v>
      </c>
      <c r="AX82" s="103" t="s">
        <v>5</v>
      </c>
      <c r="AY82" s="103" t="s">
        <v>5</v>
      </c>
      <c r="AZ82" s="68">
        <f>SUM(N82:AY82)</f>
        <v>0</v>
      </c>
      <c r="BA82" s="69">
        <v>65</v>
      </c>
      <c r="BB82" s="69">
        <v>130</v>
      </c>
      <c r="BC82" s="69">
        <f>BA82*AZ82</f>
        <v>0</v>
      </c>
    </row>
    <row r="83" spans="1:55">
      <c r="D83" s="54" t="s">
        <v>6</v>
      </c>
      <c r="F83" s="54" t="s">
        <v>4433</v>
      </c>
      <c r="G83" s="54" t="s">
        <v>4434</v>
      </c>
      <c r="H83" s="54" t="s">
        <v>4435</v>
      </c>
      <c r="I83" s="54" t="s">
        <v>4555</v>
      </c>
      <c r="J83" s="54" t="s">
        <v>4556</v>
      </c>
      <c r="K83" s="54" t="s">
        <v>4559</v>
      </c>
      <c r="L83" s="54" t="s">
        <v>4560</v>
      </c>
      <c r="M83" s="56">
        <f t="shared" si="1"/>
        <v>45958</v>
      </c>
      <c r="N83" s="59" t="s">
        <v>4451</v>
      </c>
      <c r="O83" s="74" t="s">
        <v>2241</v>
      </c>
      <c r="P83" s="59" t="s">
        <v>4452</v>
      </c>
      <c r="Q83" s="74" t="s">
        <v>2241</v>
      </c>
      <c r="R83" s="62" t="s">
        <v>4453</v>
      </c>
      <c r="S83" s="75" t="s">
        <v>4469</v>
      </c>
      <c r="T83" s="65" t="s">
        <v>4454</v>
      </c>
      <c r="U83" s="71" t="s">
        <v>2767</v>
      </c>
      <c r="V83" s="65" t="s">
        <v>2241</v>
      </c>
      <c r="W83" s="71" t="s">
        <v>4469</v>
      </c>
      <c r="X83" s="65" t="s">
        <v>4456</v>
      </c>
      <c r="Y83" s="71" t="s">
        <v>4469</v>
      </c>
      <c r="Z83" s="65" t="s">
        <v>4457</v>
      </c>
      <c r="AA83" s="71" t="s">
        <v>2767</v>
      </c>
      <c r="AB83" s="65" t="s">
        <v>4459</v>
      </c>
      <c r="AC83" s="71" t="s">
        <v>2767</v>
      </c>
      <c r="AD83" s="65" t="s">
        <v>4460</v>
      </c>
      <c r="AE83" s="71" t="s">
        <v>4469</v>
      </c>
      <c r="AF83" s="65" t="s">
        <v>4461</v>
      </c>
      <c r="AG83" s="71" t="s">
        <v>2767</v>
      </c>
      <c r="AH83" s="65" t="s">
        <v>4440</v>
      </c>
      <c r="AI83" s="71" t="s">
        <v>2241</v>
      </c>
      <c r="AJ83" s="65" t="s">
        <v>4442</v>
      </c>
      <c r="AK83" s="64" t="s">
        <v>2234</v>
      </c>
      <c r="AL83" s="65" t="s">
        <v>4479</v>
      </c>
      <c r="AM83" s="64" t="s">
        <v>2234</v>
      </c>
      <c r="AN83" s="67"/>
      <c r="AO83" s="67"/>
      <c r="AP83" s="67"/>
      <c r="AQ83" s="67"/>
      <c r="AR83" s="67"/>
      <c r="AS83" s="67"/>
      <c r="AT83" s="67"/>
      <c r="AU83" s="67"/>
      <c r="AV83" s="67"/>
      <c r="AW83" s="67"/>
      <c r="AX83" s="67"/>
      <c r="AY83" s="67"/>
      <c r="AZ83" s="54">
        <f>IF(AZ84&gt;0,"",0)</f>
        <v>0</v>
      </c>
    </row>
    <row r="84" spans="1:55" ht="111.65" customHeight="1">
      <c r="A84" s="102" t="s">
        <v>5</v>
      </c>
      <c r="D84" s="55" t="s">
        <v>6</v>
      </c>
      <c r="F84" s="55" t="s">
        <v>4433</v>
      </c>
      <c r="G84" s="55" t="s">
        <v>4434</v>
      </c>
      <c r="H84" s="55" t="s">
        <v>4435</v>
      </c>
      <c r="I84" s="55" t="s">
        <v>4555</v>
      </c>
      <c r="J84" s="55" t="s">
        <v>4556</v>
      </c>
      <c r="K84" s="55" t="s">
        <v>4559</v>
      </c>
      <c r="L84" s="55" t="s">
        <v>4560</v>
      </c>
      <c r="M84" s="57">
        <f t="shared" si="1"/>
        <v>45958</v>
      </c>
      <c r="N84" s="104"/>
      <c r="O84" s="105"/>
      <c r="P84" s="104"/>
      <c r="Q84" s="105"/>
      <c r="R84" s="104"/>
      <c r="S84" s="105"/>
      <c r="T84" s="104"/>
      <c r="U84" s="105"/>
      <c r="V84" s="104"/>
      <c r="W84" s="105"/>
      <c r="X84" s="104"/>
      <c r="Y84" s="105"/>
      <c r="Z84" s="104"/>
      <c r="AA84" s="105"/>
      <c r="AB84" s="104"/>
      <c r="AC84" s="105"/>
      <c r="AD84" s="104"/>
      <c r="AE84" s="105"/>
      <c r="AF84" s="104"/>
      <c r="AG84" s="105"/>
      <c r="AH84" s="104"/>
      <c r="AI84" s="105"/>
      <c r="AJ84" s="106" t="s">
        <v>5</v>
      </c>
      <c r="AK84" s="107" t="s">
        <v>5</v>
      </c>
      <c r="AL84" s="106" t="s">
        <v>5</v>
      </c>
      <c r="AM84" s="107" t="s">
        <v>5</v>
      </c>
      <c r="AN84" s="103" t="s">
        <v>5</v>
      </c>
      <c r="AO84" s="103" t="s">
        <v>5</v>
      </c>
      <c r="AP84" s="103" t="s">
        <v>5</v>
      </c>
      <c r="AQ84" s="103" t="s">
        <v>5</v>
      </c>
      <c r="AR84" s="103" t="s">
        <v>5</v>
      </c>
      <c r="AS84" s="103" t="s">
        <v>5</v>
      </c>
      <c r="AT84" s="103" t="s">
        <v>5</v>
      </c>
      <c r="AU84" s="103" t="s">
        <v>5</v>
      </c>
      <c r="AV84" s="103" t="s">
        <v>5</v>
      </c>
      <c r="AW84" s="103" t="s">
        <v>5</v>
      </c>
      <c r="AX84" s="103" t="s">
        <v>5</v>
      </c>
      <c r="AY84" s="103" t="s">
        <v>5</v>
      </c>
      <c r="AZ84" s="68">
        <f>SUM(N84:AY84)</f>
        <v>0</v>
      </c>
      <c r="BA84" s="69">
        <v>65</v>
      </c>
      <c r="BB84" s="69">
        <v>130</v>
      </c>
      <c r="BC84" s="69">
        <f>BA84*AZ84</f>
        <v>0</v>
      </c>
    </row>
    <row r="85" spans="1:55">
      <c r="D85" s="54" t="s">
        <v>6</v>
      </c>
      <c r="F85" s="54" t="s">
        <v>4433</v>
      </c>
      <c r="G85" s="54" t="s">
        <v>4434</v>
      </c>
      <c r="H85" s="54" t="s">
        <v>4435</v>
      </c>
      <c r="I85" s="54" t="s">
        <v>4555</v>
      </c>
      <c r="J85" s="54" t="s">
        <v>4556</v>
      </c>
      <c r="K85" s="54" t="s">
        <v>2558</v>
      </c>
      <c r="L85" s="54" t="s">
        <v>4561</v>
      </c>
      <c r="M85" s="56">
        <f t="shared" ref="M85:M116" si="2">DATE(2025,10,28)</f>
        <v>45958</v>
      </c>
      <c r="N85" s="59" t="s">
        <v>4451</v>
      </c>
      <c r="O85" s="74" t="s">
        <v>2241</v>
      </c>
      <c r="P85" s="59" t="s">
        <v>4452</v>
      </c>
      <c r="Q85" s="74" t="s">
        <v>2241</v>
      </c>
      <c r="R85" s="62" t="s">
        <v>4453</v>
      </c>
      <c r="S85" s="75" t="s">
        <v>4469</v>
      </c>
      <c r="T85" s="65" t="s">
        <v>4454</v>
      </c>
      <c r="U85" s="71" t="s">
        <v>2767</v>
      </c>
      <c r="V85" s="65" t="s">
        <v>2241</v>
      </c>
      <c r="W85" s="71" t="s">
        <v>4469</v>
      </c>
      <c r="X85" s="65" t="s">
        <v>4456</v>
      </c>
      <c r="Y85" s="71" t="s">
        <v>4469</v>
      </c>
      <c r="Z85" s="65" t="s">
        <v>4457</v>
      </c>
      <c r="AA85" s="71" t="s">
        <v>2767</v>
      </c>
      <c r="AB85" s="65" t="s">
        <v>4459</v>
      </c>
      <c r="AC85" s="71" t="s">
        <v>2767</v>
      </c>
      <c r="AD85" s="65" t="s">
        <v>4460</v>
      </c>
      <c r="AE85" s="71" t="s">
        <v>4469</v>
      </c>
      <c r="AF85" s="65" t="s">
        <v>4461</v>
      </c>
      <c r="AG85" s="71" t="s">
        <v>2767</v>
      </c>
      <c r="AH85" s="65" t="s">
        <v>4440</v>
      </c>
      <c r="AI85" s="71" t="s">
        <v>2241</v>
      </c>
      <c r="AJ85" s="65" t="s">
        <v>4442</v>
      </c>
      <c r="AK85" s="64" t="s">
        <v>2234</v>
      </c>
      <c r="AL85" s="65" t="s">
        <v>4479</v>
      </c>
      <c r="AM85" s="64" t="s">
        <v>2234</v>
      </c>
      <c r="AN85" s="67"/>
      <c r="AO85" s="67"/>
      <c r="AP85" s="67"/>
      <c r="AQ85" s="67"/>
      <c r="AR85" s="67"/>
      <c r="AS85" s="67"/>
      <c r="AT85" s="67"/>
      <c r="AU85" s="67"/>
      <c r="AV85" s="67"/>
      <c r="AW85" s="67"/>
      <c r="AX85" s="67"/>
      <c r="AY85" s="67"/>
      <c r="AZ85" s="54">
        <f>IF(AZ86&gt;0,"",0)</f>
        <v>0</v>
      </c>
    </row>
    <row r="86" spans="1:55" ht="111.65" customHeight="1">
      <c r="A86" s="102" t="s">
        <v>5</v>
      </c>
      <c r="D86" s="55" t="s">
        <v>6</v>
      </c>
      <c r="F86" s="55" t="s">
        <v>4433</v>
      </c>
      <c r="G86" s="55" t="s">
        <v>4434</v>
      </c>
      <c r="H86" s="55" t="s">
        <v>4435</v>
      </c>
      <c r="I86" s="55" t="s">
        <v>4555</v>
      </c>
      <c r="J86" s="55" t="s">
        <v>4556</v>
      </c>
      <c r="K86" s="55" t="s">
        <v>2558</v>
      </c>
      <c r="L86" s="55" t="s">
        <v>4561</v>
      </c>
      <c r="M86" s="57">
        <f t="shared" si="2"/>
        <v>45958</v>
      </c>
      <c r="N86" s="104"/>
      <c r="O86" s="105"/>
      <c r="P86" s="104"/>
      <c r="Q86" s="105"/>
      <c r="R86" s="104"/>
      <c r="S86" s="105"/>
      <c r="T86" s="104"/>
      <c r="U86" s="105"/>
      <c r="V86" s="104"/>
      <c r="W86" s="105"/>
      <c r="X86" s="104"/>
      <c r="Y86" s="105"/>
      <c r="Z86" s="104"/>
      <c r="AA86" s="105"/>
      <c r="AB86" s="104"/>
      <c r="AC86" s="105"/>
      <c r="AD86" s="104"/>
      <c r="AE86" s="105"/>
      <c r="AF86" s="104"/>
      <c r="AG86" s="105"/>
      <c r="AH86" s="104"/>
      <c r="AI86" s="105"/>
      <c r="AJ86" s="106" t="s">
        <v>5</v>
      </c>
      <c r="AK86" s="107" t="s">
        <v>5</v>
      </c>
      <c r="AL86" s="106" t="s">
        <v>5</v>
      </c>
      <c r="AM86" s="107" t="s">
        <v>5</v>
      </c>
      <c r="AN86" s="103" t="s">
        <v>5</v>
      </c>
      <c r="AO86" s="103" t="s">
        <v>5</v>
      </c>
      <c r="AP86" s="103" t="s">
        <v>5</v>
      </c>
      <c r="AQ86" s="103" t="s">
        <v>5</v>
      </c>
      <c r="AR86" s="103" t="s">
        <v>5</v>
      </c>
      <c r="AS86" s="103" t="s">
        <v>5</v>
      </c>
      <c r="AT86" s="103" t="s">
        <v>5</v>
      </c>
      <c r="AU86" s="103" t="s">
        <v>5</v>
      </c>
      <c r="AV86" s="103" t="s">
        <v>5</v>
      </c>
      <c r="AW86" s="103" t="s">
        <v>5</v>
      </c>
      <c r="AX86" s="103" t="s">
        <v>5</v>
      </c>
      <c r="AY86" s="103" t="s">
        <v>5</v>
      </c>
      <c r="AZ86" s="68">
        <f>SUM(N86:AY86)</f>
        <v>0</v>
      </c>
      <c r="BA86" s="69">
        <v>65</v>
      </c>
      <c r="BB86" s="69">
        <v>130</v>
      </c>
      <c r="BC86" s="69">
        <f>BA86*AZ86</f>
        <v>0</v>
      </c>
    </row>
    <row r="87" spans="1:55">
      <c r="D87" s="54" t="s">
        <v>6</v>
      </c>
      <c r="F87" s="54" t="s">
        <v>4433</v>
      </c>
      <c r="G87" s="54" t="s">
        <v>4434</v>
      </c>
      <c r="H87" s="54" t="s">
        <v>4435</v>
      </c>
      <c r="I87" s="54" t="s">
        <v>4562</v>
      </c>
      <c r="J87" s="54" t="s">
        <v>4563</v>
      </c>
      <c r="K87" s="54" t="s">
        <v>4545</v>
      </c>
      <c r="L87" s="54" t="s">
        <v>4546</v>
      </c>
      <c r="M87" s="56">
        <f t="shared" si="2"/>
        <v>45958</v>
      </c>
      <c r="N87" s="59" t="s">
        <v>4444</v>
      </c>
      <c r="O87" s="58" t="s">
        <v>2234</v>
      </c>
      <c r="P87" s="59" t="s">
        <v>4446</v>
      </c>
      <c r="Q87" s="74" t="s">
        <v>2241</v>
      </c>
      <c r="R87" s="62" t="s">
        <v>4448</v>
      </c>
      <c r="S87" s="75" t="s">
        <v>2241</v>
      </c>
      <c r="T87" s="65" t="s">
        <v>4450</v>
      </c>
      <c r="U87" s="71" t="s">
        <v>2241</v>
      </c>
      <c r="V87" s="65" t="s">
        <v>4451</v>
      </c>
      <c r="W87" s="70" t="s">
        <v>4474</v>
      </c>
      <c r="X87" s="65" t="s">
        <v>4452</v>
      </c>
      <c r="Y87" s="70" t="s">
        <v>4478</v>
      </c>
      <c r="Z87" s="65" t="s">
        <v>4453</v>
      </c>
      <c r="AA87" s="70" t="s">
        <v>4478</v>
      </c>
      <c r="AB87" s="65" t="s">
        <v>4454</v>
      </c>
      <c r="AC87" s="70" t="s">
        <v>4478</v>
      </c>
      <c r="AD87" s="65" t="s">
        <v>2241</v>
      </c>
      <c r="AE87" s="70" t="s">
        <v>4478</v>
      </c>
      <c r="AF87" s="65" t="s">
        <v>4456</v>
      </c>
      <c r="AG87" s="70" t="s">
        <v>4478</v>
      </c>
      <c r="AH87" s="65" t="s">
        <v>4457</v>
      </c>
      <c r="AI87" s="71" t="s">
        <v>4469</v>
      </c>
      <c r="AJ87" s="65" t="s">
        <v>4459</v>
      </c>
      <c r="AK87" s="71" t="s">
        <v>4469</v>
      </c>
      <c r="AL87" s="65" t="s">
        <v>4460</v>
      </c>
      <c r="AM87" s="64" t="s">
        <v>2234</v>
      </c>
      <c r="AN87" s="65" t="s">
        <v>4461</v>
      </c>
      <c r="AO87" s="64" t="s">
        <v>2234</v>
      </c>
      <c r="AP87" s="65" t="s">
        <v>4440</v>
      </c>
      <c r="AQ87" s="64" t="s">
        <v>2234</v>
      </c>
      <c r="AR87" s="67"/>
      <c r="AS87" s="67"/>
      <c r="AT87" s="67"/>
      <c r="AU87" s="67"/>
      <c r="AV87" s="67"/>
      <c r="AW87" s="67"/>
      <c r="AX87" s="67"/>
      <c r="AY87" s="67"/>
      <c r="AZ87" s="54">
        <f>IF(AZ88&gt;0,"",0)</f>
        <v>0</v>
      </c>
    </row>
    <row r="88" spans="1:55" ht="111.65" customHeight="1">
      <c r="A88" s="102" t="s">
        <v>5</v>
      </c>
      <c r="D88" s="55" t="s">
        <v>6</v>
      </c>
      <c r="F88" s="55" t="s">
        <v>4433</v>
      </c>
      <c r="G88" s="55" t="s">
        <v>4434</v>
      </c>
      <c r="H88" s="55" t="s">
        <v>4435</v>
      </c>
      <c r="I88" s="55" t="s">
        <v>4562</v>
      </c>
      <c r="J88" s="55" t="s">
        <v>4563</v>
      </c>
      <c r="K88" s="55" t="s">
        <v>4545</v>
      </c>
      <c r="L88" s="55" t="s">
        <v>4546</v>
      </c>
      <c r="M88" s="57">
        <f t="shared" si="2"/>
        <v>45958</v>
      </c>
      <c r="N88" s="106" t="s">
        <v>5</v>
      </c>
      <c r="O88" s="107" t="s">
        <v>5</v>
      </c>
      <c r="P88" s="104"/>
      <c r="Q88" s="105"/>
      <c r="R88" s="104"/>
      <c r="S88" s="105"/>
      <c r="T88" s="104"/>
      <c r="U88" s="105"/>
      <c r="V88" s="104"/>
      <c r="W88" s="105"/>
      <c r="X88" s="104"/>
      <c r="Y88" s="105"/>
      <c r="Z88" s="104"/>
      <c r="AA88" s="105"/>
      <c r="AB88" s="104"/>
      <c r="AC88" s="105"/>
      <c r="AD88" s="104"/>
      <c r="AE88" s="105"/>
      <c r="AF88" s="104"/>
      <c r="AG88" s="105"/>
      <c r="AH88" s="104"/>
      <c r="AI88" s="105"/>
      <c r="AJ88" s="104"/>
      <c r="AK88" s="105"/>
      <c r="AL88" s="106" t="s">
        <v>5</v>
      </c>
      <c r="AM88" s="107" t="s">
        <v>5</v>
      </c>
      <c r="AN88" s="106" t="s">
        <v>5</v>
      </c>
      <c r="AO88" s="107" t="s">
        <v>5</v>
      </c>
      <c r="AP88" s="106" t="s">
        <v>5</v>
      </c>
      <c r="AQ88" s="107" t="s">
        <v>5</v>
      </c>
      <c r="AR88" s="103" t="s">
        <v>5</v>
      </c>
      <c r="AS88" s="103" t="s">
        <v>5</v>
      </c>
      <c r="AT88" s="103" t="s">
        <v>5</v>
      </c>
      <c r="AU88" s="103" t="s">
        <v>5</v>
      </c>
      <c r="AV88" s="103" t="s">
        <v>5</v>
      </c>
      <c r="AW88" s="103" t="s">
        <v>5</v>
      </c>
      <c r="AX88" s="103" t="s">
        <v>5</v>
      </c>
      <c r="AY88" s="103" t="s">
        <v>5</v>
      </c>
      <c r="AZ88" s="68">
        <f>SUM(N88:AY88)</f>
        <v>0</v>
      </c>
      <c r="BA88" s="69">
        <v>55</v>
      </c>
      <c r="BB88" s="69">
        <v>110</v>
      </c>
      <c r="BC88" s="69">
        <f>BA88*AZ88</f>
        <v>0</v>
      </c>
    </row>
    <row r="89" spans="1:55">
      <c r="D89" s="54" t="s">
        <v>6</v>
      </c>
      <c r="F89" s="54" t="s">
        <v>4433</v>
      </c>
      <c r="G89" s="54" t="s">
        <v>4434</v>
      </c>
      <c r="H89" s="54" t="s">
        <v>4435</v>
      </c>
      <c r="I89" s="54" t="s">
        <v>4562</v>
      </c>
      <c r="J89" s="54" t="s">
        <v>4563</v>
      </c>
      <c r="K89" s="54" t="s">
        <v>4470</v>
      </c>
      <c r="L89" s="54" t="s">
        <v>4471</v>
      </c>
      <c r="M89" s="56">
        <f t="shared" si="2"/>
        <v>45958</v>
      </c>
      <c r="N89" s="59" t="s">
        <v>4444</v>
      </c>
      <c r="O89" s="58" t="s">
        <v>2234</v>
      </c>
      <c r="P89" s="59" t="s">
        <v>4446</v>
      </c>
      <c r="Q89" s="58" t="s">
        <v>2234</v>
      </c>
      <c r="R89" s="62" t="s">
        <v>4448</v>
      </c>
      <c r="S89" s="61" t="s">
        <v>2234</v>
      </c>
      <c r="T89" s="65" t="s">
        <v>4450</v>
      </c>
      <c r="U89" s="64" t="s">
        <v>2234</v>
      </c>
      <c r="V89" s="65" t="s">
        <v>4451</v>
      </c>
      <c r="W89" s="71" t="s">
        <v>2241</v>
      </c>
      <c r="X89" s="65" t="s">
        <v>4452</v>
      </c>
      <c r="Y89" s="70" t="s">
        <v>4474</v>
      </c>
      <c r="Z89" s="65" t="s">
        <v>4453</v>
      </c>
      <c r="AA89" s="70" t="s">
        <v>4478</v>
      </c>
      <c r="AB89" s="65" t="s">
        <v>4454</v>
      </c>
      <c r="AC89" s="70" t="s">
        <v>4478</v>
      </c>
      <c r="AD89" s="65" t="s">
        <v>2241</v>
      </c>
      <c r="AE89" s="70" t="s">
        <v>4474</v>
      </c>
      <c r="AF89" s="65" t="s">
        <v>4456</v>
      </c>
      <c r="AG89" s="71" t="s">
        <v>4469</v>
      </c>
      <c r="AH89" s="65" t="s">
        <v>4457</v>
      </c>
      <c r="AI89" s="71" t="s">
        <v>4469</v>
      </c>
      <c r="AJ89" s="65" t="s">
        <v>4459</v>
      </c>
      <c r="AK89" s="71" t="s">
        <v>2241</v>
      </c>
      <c r="AL89" s="65" t="s">
        <v>4460</v>
      </c>
      <c r="AM89" s="64" t="s">
        <v>2234</v>
      </c>
      <c r="AN89" s="65" t="s">
        <v>4461</v>
      </c>
      <c r="AO89" s="64" t="s">
        <v>2234</v>
      </c>
      <c r="AP89" s="65" t="s">
        <v>4440</v>
      </c>
      <c r="AQ89" s="64" t="s">
        <v>2234</v>
      </c>
      <c r="AR89" s="67"/>
      <c r="AS89" s="67"/>
      <c r="AT89" s="67"/>
      <c r="AU89" s="67"/>
      <c r="AV89" s="67"/>
      <c r="AW89" s="67"/>
      <c r="AX89" s="67"/>
      <c r="AY89" s="67"/>
      <c r="AZ89" s="54">
        <f>IF(AZ90&gt;0,"",0)</f>
        <v>0</v>
      </c>
    </row>
    <row r="90" spans="1:55" ht="111.65" customHeight="1">
      <c r="A90" s="102" t="s">
        <v>5</v>
      </c>
      <c r="D90" s="55" t="s">
        <v>6</v>
      </c>
      <c r="F90" s="55" t="s">
        <v>4433</v>
      </c>
      <c r="G90" s="55" t="s">
        <v>4434</v>
      </c>
      <c r="H90" s="55" t="s">
        <v>4435</v>
      </c>
      <c r="I90" s="55" t="s">
        <v>4562</v>
      </c>
      <c r="J90" s="55" t="s">
        <v>4563</v>
      </c>
      <c r="K90" s="55" t="s">
        <v>4470</v>
      </c>
      <c r="L90" s="55" t="s">
        <v>4471</v>
      </c>
      <c r="M90" s="57">
        <f t="shared" si="2"/>
        <v>45958</v>
      </c>
      <c r="N90" s="106" t="s">
        <v>5</v>
      </c>
      <c r="O90" s="107" t="s">
        <v>5</v>
      </c>
      <c r="P90" s="106" t="s">
        <v>5</v>
      </c>
      <c r="Q90" s="107" t="s">
        <v>5</v>
      </c>
      <c r="R90" s="106" t="s">
        <v>5</v>
      </c>
      <c r="S90" s="107" t="s">
        <v>5</v>
      </c>
      <c r="T90" s="106" t="s">
        <v>5</v>
      </c>
      <c r="U90" s="107" t="s">
        <v>5</v>
      </c>
      <c r="V90" s="104"/>
      <c r="W90" s="105"/>
      <c r="X90" s="104"/>
      <c r="Y90" s="105"/>
      <c r="Z90" s="104"/>
      <c r="AA90" s="105"/>
      <c r="AB90" s="104"/>
      <c r="AC90" s="105"/>
      <c r="AD90" s="104"/>
      <c r="AE90" s="105"/>
      <c r="AF90" s="104"/>
      <c r="AG90" s="105"/>
      <c r="AH90" s="104"/>
      <c r="AI90" s="105"/>
      <c r="AJ90" s="104"/>
      <c r="AK90" s="105"/>
      <c r="AL90" s="106" t="s">
        <v>5</v>
      </c>
      <c r="AM90" s="107" t="s">
        <v>5</v>
      </c>
      <c r="AN90" s="106" t="s">
        <v>5</v>
      </c>
      <c r="AO90" s="107" t="s">
        <v>5</v>
      </c>
      <c r="AP90" s="106" t="s">
        <v>5</v>
      </c>
      <c r="AQ90" s="107" t="s">
        <v>5</v>
      </c>
      <c r="AR90" s="103" t="s">
        <v>5</v>
      </c>
      <c r="AS90" s="103" t="s">
        <v>5</v>
      </c>
      <c r="AT90" s="103" t="s">
        <v>5</v>
      </c>
      <c r="AU90" s="103" t="s">
        <v>5</v>
      </c>
      <c r="AV90" s="103" t="s">
        <v>5</v>
      </c>
      <c r="AW90" s="103" t="s">
        <v>5</v>
      </c>
      <c r="AX90" s="103" t="s">
        <v>5</v>
      </c>
      <c r="AY90" s="103" t="s">
        <v>5</v>
      </c>
      <c r="AZ90" s="68">
        <f>SUM(N90:AY90)</f>
        <v>0</v>
      </c>
      <c r="BA90" s="69">
        <v>55</v>
      </c>
      <c r="BB90" s="69">
        <v>110</v>
      </c>
      <c r="BC90" s="69">
        <f>BA90*AZ90</f>
        <v>0</v>
      </c>
    </row>
    <row r="91" spans="1:55">
      <c r="D91" s="54" t="s">
        <v>6</v>
      </c>
      <c r="F91" s="54" t="s">
        <v>4433</v>
      </c>
      <c r="G91" s="54" t="s">
        <v>4434</v>
      </c>
      <c r="H91" s="54" t="s">
        <v>4435</v>
      </c>
      <c r="I91" s="54" t="s">
        <v>4562</v>
      </c>
      <c r="J91" s="54" t="s">
        <v>4563</v>
      </c>
      <c r="K91" s="54" t="s">
        <v>4526</v>
      </c>
      <c r="L91" s="54" t="s">
        <v>4527</v>
      </c>
      <c r="M91" s="56">
        <f t="shared" si="2"/>
        <v>45958</v>
      </c>
      <c r="N91" s="59" t="s">
        <v>4444</v>
      </c>
      <c r="O91" s="58" t="s">
        <v>2234</v>
      </c>
      <c r="P91" s="59" t="s">
        <v>4446</v>
      </c>
      <c r="Q91" s="74" t="s">
        <v>2767</v>
      </c>
      <c r="R91" s="62" t="s">
        <v>4448</v>
      </c>
      <c r="S91" s="61" t="s">
        <v>2234</v>
      </c>
      <c r="T91" s="65" t="s">
        <v>4450</v>
      </c>
      <c r="U91" s="71" t="s">
        <v>2767</v>
      </c>
      <c r="V91" s="65" t="s">
        <v>4451</v>
      </c>
      <c r="W91" s="70" t="s">
        <v>4530</v>
      </c>
      <c r="X91" s="65" t="s">
        <v>4452</v>
      </c>
      <c r="Y91" s="70" t="s">
        <v>4442</v>
      </c>
      <c r="Z91" s="65" t="s">
        <v>4453</v>
      </c>
      <c r="AA91" s="70" t="s">
        <v>4474</v>
      </c>
      <c r="AB91" s="65" t="s">
        <v>4454</v>
      </c>
      <c r="AC91" s="70" t="s">
        <v>4442</v>
      </c>
      <c r="AD91" s="65" t="s">
        <v>2241</v>
      </c>
      <c r="AE91" s="70" t="s">
        <v>4478</v>
      </c>
      <c r="AF91" s="65" t="s">
        <v>4456</v>
      </c>
      <c r="AG91" s="70" t="s">
        <v>4442</v>
      </c>
      <c r="AH91" s="65" t="s">
        <v>4457</v>
      </c>
      <c r="AI91" s="70" t="s">
        <v>4530</v>
      </c>
      <c r="AJ91" s="65" t="s">
        <v>4459</v>
      </c>
      <c r="AK91" s="70" t="s">
        <v>4530</v>
      </c>
      <c r="AL91" s="67"/>
      <c r="AM91" s="67"/>
      <c r="AN91" s="67"/>
      <c r="AO91" s="67"/>
      <c r="AP91" s="67"/>
      <c r="AQ91" s="67"/>
      <c r="AR91" s="67"/>
      <c r="AS91" s="67"/>
      <c r="AT91" s="67"/>
      <c r="AU91" s="67"/>
      <c r="AV91" s="67"/>
      <c r="AW91" s="67"/>
      <c r="AX91" s="67"/>
      <c r="AY91" s="67"/>
      <c r="AZ91" s="54">
        <f>IF(AZ92&gt;0,"",0)</f>
        <v>0</v>
      </c>
    </row>
    <row r="92" spans="1:55" ht="111.65" customHeight="1">
      <c r="A92" s="102" t="s">
        <v>5</v>
      </c>
      <c r="D92" s="55" t="s">
        <v>6</v>
      </c>
      <c r="F92" s="55" t="s">
        <v>4433</v>
      </c>
      <c r="G92" s="55" t="s">
        <v>4434</v>
      </c>
      <c r="H92" s="55" t="s">
        <v>4435</v>
      </c>
      <c r="I92" s="55" t="s">
        <v>4562</v>
      </c>
      <c r="J92" s="55" t="s">
        <v>4563</v>
      </c>
      <c r="K92" s="55" t="s">
        <v>4526</v>
      </c>
      <c r="L92" s="55" t="s">
        <v>4527</v>
      </c>
      <c r="M92" s="57">
        <f t="shared" si="2"/>
        <v>45958</v>
      </c>
      <c r="N92" s="106" t="s">
        <v>5</v>
      </c>
      <c r="O92" s="107" t="s">
        <v>5</v>
      </c>
      <c r="P92" s="104"/>
      <c r="Q92" s="105"/>
      <c r="R92" s="106" t="s">
        <v>5</v>
      </c>
      <c r="S92" s="107" t="s">
        <v>5</v>
      </c>
      <c r="T92" s="104"/>
      <c r="U92" s="105"/>
      <c r="V92" s="104"/>
      <c r="W92" s="105"/>
      <c r="X92" s="104"/>
      <c r="Y92" s="105"/>
      <c r="Z92" s="104"/>
      <c r="AA92" s="105"/>
      <c r="AB92" s="104"/>
      <c r="AC92" s="105"/>
      <c r="AD92" s="104"/>
      <c r="AE92" s="105"/>
      <c r="AF92" s="104"/>
      <c r="AG92" s="105"/>
      <c r="AH92" s="104"/>
      <c r="AI92" s="105"/>
      <c r="AJ92" s="104"/>
      <c r="AK92" s="105"/>
      <c r="AL92" s="103" t="s">
        <v>5</v>
      </c>
      <c r="AM92" s="103" t="s">
        <v>5</v>
      </c>
      <c r="AN92" s="103" t="s">
        <v>5</v>
      </c>
      <c r="AO92" s="103" t="s">
        <v>5</v>
      </c>
      <c r="AP92" s="103" t="s">
        <v>5</v>
      </c>
      <c r="AQ92" s="103" t="s">
        <v>5</v>
      </c>
      <c r="AR92" s="103" t="s">
        <v>5</v>
      </c>
      <c r="AS92" s="103" t="s">
        <v>5</v>
      </c>
      <c r="AT92" s="103" t="s">
        <v>5</v>
      </c>
      <c r="AU92" s="103" t="s">
        <v>5</v>
      </c>
      <c r="AV92" s="103" t="s">
        <v>5</v>
      </c>
      <c r="AW92" s="103" t="s">
        <v>5</v>
      </c>
      <c r="AX92" s="103" t="s">
        <v>5</v>
      </c>
      <c r="AY92" s="103" t="s">
        <v>5</v>
      </c>
      <c r="AZ92" s="68">
        <f>SUM(N92:AY92)</f>
        <v>0</v>
      </c>
      <c r="BA92" s="69">
        <v>55</v>
      </c>
      <c r="BB92" s="69">
        <v>110</v>
      </c>
      <c r="BC92" s="69">
        <f>BA92*AZ92</f>
        <v>0</v>
      </c>
    </row>
    <row r="93" spans="1:55">
      <c r="D93" s="54" t="s">
        <v>6</v>
      </c>
      <c r="F93" s="54" t="s">
        <v>4433</v>
      </c>
      <c r="G93" s="54" t="s">
        <v>4434</v>
      </c>
      <c r="H93" s="54" t="s">
        <v>4435</v>
      </c>
      <c r="I93" s="54" t="s">
        <v>4562</v>
      </c>
      <c r="J93" s="54" t="s">
        <v>4563</v>
      </c>
      <c r="K93" s="54" t="s">
        <v>4559</v>
      </c>
      <c r="L93" s="54" t="s">
        <v>4560</v>
      </c>
      <c r="M93" s="56">
        <f t="shared" si="2"/>
        <v>45958</v>
      </c>
      <c r="N93" s="59" t="s">
        <v>4444</v>
      </c>
      <c r="O93" s="58" t="s">
        <v>2234</v>
      </c>
      <c r="P93" s="59" t="s">
        <v>4446</v>
      </c>
      <c r="Q93" s="74" t="s">
        <v>2767</v>
      </c>
      <c r="R93" s="62" t="s">
        <v>4448</v>
      </c>
      <c r="S93" s="75" t="s">
        <v>2241</v>
      </c>
      <c r="T93" s="65" t="s">
        <v>4450</v>
      </c>
      <c r="U93" s="64" t="s">
        <v>2234</v>
      </c>
      <c r="V93" s="65" t="s">
        <v>4451</v>
      </c>
      <c r="W93" s="71" t="s">
        <v>2767</v>
      </c>
      <c r="X93" s="65" t="s">
        <v>4452</v>
      </c>
      <c r="Y93" s="70" t="s">
        <v>4478</v>
      </c>
      <c r="Z93" s="65" t="s">
        <v>4453</v>
      </c>
      <c r="AA93" s="66" t="s">
        <v>4492</v>
      </c>
      <c r="AB93" s="65" t="s">
        <v>4454</v>
      </c>
      <c r="AC93" s="70" t="s">
        <v>4477</v>
      </c>
      <c r="AD93" s="65" t="s">
        <v>2241</v>
      </c>
      <c r="AE93" s="70" t="s">
        <v>4442</v>
      </c>
      <c r="AF93" s="65" t="s">
        <v>4456</v>
      </c>
      <c r="AG93" s="70" t="s">
        <v>4477</v>
      </c>
      <c r="AH93" s="65" t="s">
        <v>4457</v>
      </c>
      <c r="AI93" s="70" t="s">
        <v>4474</v>
      </c>
      <c r="AJ93" s="65" t="s">
        <v>4459</v>
      </c>
      <c r="AK93" s="70" t="s">
        <v>4474</v>
      </c>
      <c r="AL93" s="65" t="s">
        <v>4460</v>
      </c>
      <c r="AM93" s="64" t="s">
        <v>2234</v>
      </c>
      <c r="AN93" s="65" t="s">
        <v>4461</v>
      </c>
      <c r="AO93" s="64" t="s">
        <v>2234</v>
      </c>
      <c r="AP93" s="65" t="s">
        <v>4440</v>
      </c>
      <c r="AQ93" s="64" t="s">
        <v>2234</v>
      </c>
      <c r="AR93" s="67"/>
      <c r="AS93" s="67"/>
      <c r="AT93" s="67"/>
      <c r="AU93" s="67"/>
      <c r="AV93" s="67"/>
      <c r="AW93" s="67"/>
      <c r="AX93" s="67"/>
      <c r="AY93" s="67"/>
      <c r="AZ93" s="54">
        <f>IF(AZ94&gt;0,"",0)</f>
        <v>0</v>
      </c>
    </row>
    <row r="94" spans="1:55" ht="111.65" customHeight="1">
      <c r="A94" s="102" t="s">
        <v>5</v>
      </c>
      <c r="D94" s="55" t="s">
        <v>6</v>
      </c>
      <c r="F94" s="55" t="s">
        <v>4433</v>
      </c>
      <c r="G94" s="55" t="s">
        <v>4434</v>
      </c>
      <c r="H94" s="55" t="s">
        <v>4435</v>
      </c>
      <c r="I94" s="55" t="s">
        <v>4562</v>
      </c>
      <c r="J94" s="55" t="s">
        <v>4563</v>
      </c>
      <c r="K94" s="55" t="s">
        <v>4559</v>
      </c>
      <c r="L94" s="55" t="s">
        <v>4560</v>
      </c>
      <c r="M94" s="57">
        <f t="shared" si="2"/>
        <v>45958</v>
      </c>
      <c r="N94" s="106" t="s">
        <v>5</v>
      </c>
      <c r="O94" s="107" t="s">
        <v>5</v>
      </c>
      <c r="P94" s="104"/>
      <c r="Q94" s="105"/>
      <c r="R94" s="104"/>
      <c r="S94" s="105"/>
      <c r="T94" s="106" t="s">
        <v>5</v>
      </c>
      <c r="U94" s="107" t="s">
        <v>5</v>
      </c>
      <c r="V94" s="104"/>
      <c r="W94" s="105"/>
      <c r="X94" s="104"/>
      <c r="Y94" s="105"/>
      <c r="Z94" s="104"/>
      <c r="AA94" s="105"/>
      <c r="AB94" s="104"/>
      <c r="AC94" s="105"/>
      <c r="AD94" s="104"/>
      <c r="AE94" s="105"/>
      <c r="AF94" s="104"/>
      <c r="AG94" s="105"/>
      <c r="AH94" s="104"/>
      <c r="AI94" s="105"/>
      <c r="AJ94" s="104"/>
      <c r="AK94" s="105"/>
      <c r="AL94" s="106" t="s">
        <v>5</v>
      </c>
      <c r="AM94" s="107" t="s">
        <v>5</v>
      </c>
      <c r="AN94" s="106" t="s">
        <v>5</v>
      </c>
      <c r="AO94" s="107" t="s">
        <v>5</v>
      </c>
      <c r="AP94" s="106" t="s">
        <v>5</v>
      </c>
      <c r="AQ94" s="107" t="s">
        <v>5</v>
      </c>
      <c r="AR94" s="103" t="s">
        <v>5</v>
      </c>
      <c r="AS94" s="103" t="s">
        <v>5</v>
      </c>
      <c r="AT94" s="103" t="s">
        <v>5</v>
      </c>
      <c r="AU94" s="103" t="s">
        <v>5</v>
      </c>
      <c r="AV94" s="103" t="s">
        <v>5</v>
      </c>
      <c r="AW94" s="103" t="s">
        <v>5</v>
      </c>
      <c r="AX94" s="103" t="s">
        <v>5</v>
      </c>
      <c r="AY94" s="103" t="s">
        <v>5</v>
      </c>
      <c r="AZ94" s="68">
        <f>SUM(N94:AY94)</f>
        <v>0</v>
      </c>
      <c r="BA94" s="69">
        <v>55</v>
      </c>
      <c r="BB94" s="69">
        <v>110</v>
      </c>
      <c r="BC94" s="69">
        <f>BA94*AZ94</f>
        <v>0</v>
      </c>
    </row>
    <row r="95" spans="1:55">
      <c r="D95" s="54" t="s">
        <v>6</v>
      </c>
      <c r="F95" s="54" t="s">
        <v>4433</v>
      </c>
      <c r="G95" s="54" t="s">
        <v>4434</v>
      </c>
      <c r="H95" s="54" t="s">
        <v>4435</v>
      </c>
      <c r="I95" s="54" t="s">
        <v>4562</v>
      </c>
      <c r="J95" s="54" t="s">
        <v>4563</v>
      </c>
      <c r="K95" s="54" t="s">
        <v>4564</v>
      </c>
      <c r="L95" s="54" t="s">
        <v>4565</v>
      </c>
      <c r="M95" s="56">
        <f t="shared" si="2"/>
        <v>45958</v>
      </c>
      <c r="N95" s="59" t="s">
        <v>4444</v>
      </c>
      <c r="O95" s="58" t="s">
        <v>2234</v>
      </c>
      <c r="P95" s="59" t="s">
        <v>4446</v>
      </c>
      <c r="Q95" s="58" t="s">
        <v>2234</v>
      </c>
      <c r="R95" s="62" t="s">
        <v>4448</v>
      </c>
      <c r="S95" s="75" t="s">
        <v>2241</v>
      </c>
      <c r="T95" s="65" t="s">
        <v>4450</v>
      </c>
      <c r="U95" s="71" t="s">
        <v>2241</v>
      </c>
      <c r="V95" s="65" t="s">
        <v>4451</v>
      </c>
      <c r="W95" s="71" t="s">
        <v>4469</v>
      </c>
      <c r="X95" s="65" t="s">
        <v>4452</v>
      </c>
      <c r="Y95" s="70" t="s">
        <v>4530</v>
      </c>
      <c r="Z95" s="65" t="s">
        <v>4453</v>
      </c>
      <c r="AA95" s="70" t="s">
        <v>4474</v>
      </c>
      <c r="AB95" s="65" t="s">
        <v>4454</v>
      </c>
      <c r="AC95" s="70" t="s">
        <v>4474</v>
      </c>
      <c r="AD95" s="65" t="s">
        <v>2241</v>
      </c>
      <c r="AE95" s="70" t="s">
        <v>4530</v>
      </c>
      <c r="AF95" s="65" t="s">
        <v>4456</v>
      </c>
      <c r="AG95" s="70" t="s">
        <v>4530</v>
      </c>
      <c r="AH95" s="65" t="s">
        <v>4457</v>
      </c>
      <c r="AI95" s="71" t="s">
        <v>2767</v>
      </c>
      <c r="AJ95" s="65" t="s">
        <v>4459</v>
      </c>
      <c r="AK95" s="71" t="s">
        <v>2767</v>
      </c>
      <c r="AL95" s="65" t="s">
        <v>4460</v>
      </c>
      <c r="AM95" s="64" t="s">
        <v>2234</v>
      </c>
      <c r="AN95" s="65" t="s">
        <v>4461</v>
      </c>
      <c r="AO95" s="64" t="s">
        <v>2234</v>
      </c>
      <c r="AP95" s="65" t="s">
        <v>4440</v>
      </c>
      <c r="AQ95" s="64" t="s">
        <v>2234</v>
      </c>
      <c r="AR95" s="67"/>
      <c r="AS95" s="67"/>
      <c r="AT95" s="67"/>
      <c r="AU95" s="67"/>
      <c r="AV95" s="67"/>
      <c r="AW95" s="67"/>
      <c r="AX95" s="67"/>
      <c r="AY95" s="67"/>
      <c r="AZ95" s="54">
        <f>IF(AZ96&gt;0,"",0)</f>
        <v>0</v>
      </c>
    </row>
    <row r="96" spans="1:55" ht="111.65" customHeight="1">
      <c r="A96" s="102" t="s">
        <v>5</v>
      </c>
      <c r="D96" s="55" t="s">
        <v>6</v>
      </c>
      <c r="F96" s="55" t="s">
        <v>4433</v>
      </c>
      <c r="G96" s="55" t="s">
        <v>4434</v>
      </c>
      <c r="H96" s="55" t="s">
        <v>4435</v>
      </c>
      <c r="I96" s="55" t="s">
        <v>4562</v>
      </c>
      <c r="J96" s="55" t="s">
        <v>4563</v>
      </c>
      <c r="K96" s="55" t="s">
        <v>4564</v>
      </c>
      <c r="L96" s="55" t="s">
        <v>4565</v>
      </c>
      <c r="M96" s="57">
        <f t="shared" si="2"/>
        <v>45958</v>
      </c>
      <c r="N96" s="106" t="s">
        <v>5</v>
      </c>
      <c r="O96" s="107" t="s">
        <v>5</v>
      </c>
      <c r="P96" s="106" t="s">
        <v>5</v>
      </c>
      <c r="Q96" s="107" t="s">
        <v>5</v>
      </c>
      <c r="R96" s="104"/>
      <c r="S96" s="105"/>
      <c r="T96" s="104"/>
      <c r="U96" s="105"/>
      <c r="V96" s="104"/>
      <c r="W96" s="105"/>
      <c r="X96" s="104"/>
      <c r="Y96" s="105"/>
      <c r="Z96" s="104"/>
      <c r="AA96" s="105"/>
      <c r="AB96" s="104"/>
      <c r="AC96" s="105"/>
      <c r="AD96" s="104"/>
      <c r="AE96" s="105"/>
      <c r="AF96" s="104"/>
      <c r="AG96" s="105"/>
      <c r="AH96" s="104"/>
      <c r="AI96" s="105"/>
      <c r="AJ96" s="104"/>
      <c r="AK96" s="105"/>
      <c r="AL96" s="106" t="s">
        <v>5</v>
      </c>
      <c r="AM96" s="107" t="s">
        <v>5</v>
      </c>
      <c r="AN96" s="106" t="s">
        <v>5</v>
      </c>
      <c r="AO96" s="107" t="s">
        <v>5</v>
      </c>
      <c r="AP96" s="106" t="s">
        <v>5</v>
      </c>
      <c r="AQ96" s="107" t="s">
        <v>5</v>
      </c>
      <c r="AR96" s="103" t="s">
        <v>5</v>
      </c>
      <c r="AS96" s="103" t="s">
        <v>5</v>
      </c>
      <c r="AT96" s="103" t="s">
        <v>5</v>
      </c>
      <c r="AU96" s="103" t="s">
        <v>5</v>
      </c>
      <c r="AV96" s="103" t="s">
        <v>5</v>
      </c>
      <c r="AW96" s="103" t="s">
        <v>5</v>
      </c>
      <c r="AX96" s="103" t="s">
        <v>5</v>
      </c>
      <c r="AY96" s="103" t="s">
        <v>5</v>
      </c>
      <c r="AZ96" s="68">
        <f>SUM(N96:AY96)</f>
        <v>0</v>
      </c>
      <c r="BA96" s="69">
        <v>55</v>
      </c>
      <c r="BB96" s="69">
        <v>110</v>
      </c>
      <c r="BC96" s="69">
        <f>BA96*AZ96</f>
        <v>0</v>
      </c>
    </row>
    <row r="97" spans="1:55">
      <c r="D97" s="54" t="s">
        <v>6</v>
      </c>
      <c r="F97" s="54" t="s">
        <v>4433</v>
      </c>
      <c r="G97" s="54" t="s">
        <v>4434</v>
      </c>
      <c r="H97" s="54" t="s">
        <v>4435</v>
      </c>
      <c r="I97" s="54" t="s">
        <v>4562</v>
      </c>
      <c r="J97" s="54" t="s">
        <v>4563</v>
      </c>
      <c r="K97" s="54" t="s">
        <v>4566</v>
      </c>
      <c r="L97" s="54" t="s">
        <v>4567</v>
      </c>
      <c r="M97" s="56">
        <f t="shared" si="2"/>
        <v>45958</v>
      </c>
      <c r="N97" s="59" t="s">
        <v>4444</v>
      </c>
      <c r="O97" s="58" t="s">
        <v>2234</v>
      </c>
      <c r="P97" s="59" t="s">
        <v>4446</v>
      </c>
      <c r="Q97" s="58" t="s">
        <v>2234</v>
      </c>
      <c r="R97" s="62" t="s">
        <v>4448</v>
      </c>
      <c r="S97" s="61" t="s">
        <v>2234</v>
      </c>
      <c r="T97" s="65" t="s">
        <v>4450</v>
      </c>
      <c r="U97" s="64" t="s">
        <v>2234</v>
      </c>
      <c r="V97" s="65" t="s">
        <v>4451</v>
      </c>
      <c r="W97" s="70" t="s">
        <v>4530</v>
      </c>
      <c r="X97" s="65" t="s">
        <v>4452</v>
      </c>
      <c r="Y97" s="70" t="s">
        <v>4478</v>
      </c>
      <c r="Z97" s="65" t="s">
        <v>4453</v>
      </c>
      <c r="AA97" s="70" t="s">
        <v>4442</v>
      </c>
      <c r="AB97" s="65" t="s">
        <v>4454</v>
      </c>
      <c r="AC97" s="70" t="s">
        <v>4477</v>
      </c>
      <c r="AD97" s="65" t="s">
        <v>2241</v>
      </c>
      <c r="AE97" s="70" t="s">
        <v>4442</v>
      </c>
      <c r="AF97" s="65" t="s">
        <v>4456</v>
      </c>
      <c r="AG97" s="70" t="s">
        <v>4477</v>
      </c>
      <c r="AH97" s="65" t="s">
        <v>4457</v>
      </c>
      <c r="AI97" s="71" t="s">
        <v>4469</v>
      </c>
      <c r="AJ97" s="65" t="s">
        <v>4459</v>
      </c>
      <c r="AK97" s="71" t="s">
        <v>4469</v>
      </c>
      <c r="AL97" s="65" t="s">
        <v>4460</v>
      </c>
      <c r="AM97" s="64" t="s">
        <v>2234</v>
      </c>
      <c r="AN97" s="65" t="s">
        <v>4461</v>
      </c>
      <c r="AO97" s="64" t="s">
        <v>2234</v>
      </c>
      <c r="AP97" s="65" t="s">
        <v>4440</v>
      </c>
      <c r="AQ97" s="64" t="s">
        <v>2234</v>
      </c>
      <c r="AR97" s="67"/>
      <c r="AS97" s="67"/>
      <c r="AT97" s="67"/>
      <c r="AU97" s="67"/>
      <c r="AV97" s="67"/>
      <c r="AW97" s="67"/>
      <c r="AX97" s="67"/>
      <c r="AY97" s="67"/>
      <c r="AZ97" s="54">
        <f>IF(AZ98&gt;0,"",0)</f>
        <v>0</v>
      </c>
    </row>
    <row r="98" spans="1:55" ht="111.65" customHeight="1">
      <c r="A98" s="102" t="s">
        <v>5</v>
      </c>
      <c r="D98" s="55" t="s">
        <v>6</v>
      </c>
      <c r="F98" s="55" t="s">
        <v>4433</v>
      </c>
      <c r="G98" s="55" t="s">
        <v>4434</v>
      </c>
      <c r="H98" s="55" t="s">
        <v>4435</v>
      </c>
      <c r="I98" s="55" t="s">
        <v>4562</v>
      </c>
      <c r="J98" s="55" t="s">
        <v>4563</v>
      </c>
      <c r="K98" s="55" t="s">
        <v>4566</v>
      </c>
      <c r="L98" s="55" t="s">
        <v>4567</v>
      </c>
      <c r="M98" s="57">
        <f t="shared" si="2"/>
        <v>45958</v>
      </c>
      <c r="N98" s="106" t="s">
        <v>5</v>
      </c>
      <c r="O98" s="107" t="s">
        <v>5</v>
      </c>
      <c r="P98" s="106" t="s">
        <v>5</v>
      </c>
      <c r="Q98" s="107" t="s">
        <v>5</v>
      </c>
      <c r="R98" s="106" t="s">
        <v>5</v>
      </c>
      <c r="S98" s="107" t="s">
        <v>5</v>
      </c>
      <c r="T98" s="106" t="s">
        <v>5</v>
      </c>
      <c r="U98" s="107" t="s">
        <v>5</v>
      </c>
      <c r="V98" s="104"/>
      <c r="W98" s="105"/>
      <c r="X98" s="104"/>
      <c r="Y98" s="105"/>
      <c r="Z98" s="104"/>
      <c r="AA98" s="105"/>
      <c r="AB98" s="104"/>
      <c r="AC98" s="105"/>
      <c r="AD98" s="104"/>
      <c r="AE98" s="105"/>
      <c r="AF98" s="104"/>
      <c r="AG98" s="105"/>
      <c r="AH98" s="104"/>
      <c r="AI98" s="105"/>
      <c r="AJ98" s="104"/>
      <c r="AK98" s="105"/>
      <c r="AL98" s="106" t="s">
        <v>5</v>
      </c>
      <c r="AM98" s="107" t="s">
        <v>5</v>
      </c>
      <c r="AN98" s="106" t="s">
        <v>5</v>
      </c>
      <c r="AO98" s="107" t="s">
        <v>5</v>
      </c>
      <c r="AP98" s="106" t="s">
        <v>5</v>
      </c>
      <c r="AQ98" s="107" t="s">
        <v>5</v>
      </c>
      <c r="AR98" s="103" t="s">
        <v>5</v>
      </c>
      <c r="AS98" s="103" t="s">
        <v>5</v>
      </c>
      <c r="AT98" s="103" t="s">
        <v>5</v>
      </c>
      <c r="AU98" s="103" t="s">
        <v>5</v>
      </c>
      <c r="AV98" s="103" t="s">
        <v>5</v>
      </c>
      <c r="AW98" s="103" t="s">
        <v>5</v>
      </c>
      <c r="AX98" s="103" t="s">
        <v>5</v>
      </c>
      <c r="AY98" s="103" t="s">
        <v>5</v>
      </c>
      <c r="AZ98" s="68">
        <f>SUM(N98:AY98)</f>
        <v>0</v>
      </c>
      <c r="BA98" s="69">
        <v>55</v>
      </c>
      <c r="BB98" s="69">
        <v>110</v>
      </c>
      <c r="BC98" s="69">
        <f>BA98*AZ98</f>
        <v>0</v>
      </c>
    </row>
    <row r="99" spans="1:55">
      <c r="D99" s="54" t="s">
        <v>6</v>
      </c>
      <c r="F99" s="54" t="s">
        <v>4433</v>
      </c>
      <c r="G99" s="54" t="s">
        <v>4434</v>
      </c>
      <c r="H99" s="54" t="s">
        <v>4435</v>
      </c>
      <c r="I99" s="54" t="s">
        <v>4568</v>
      </c>
      <c r="J99" s="54" t="s">
        <v>4569</v>
      </c>
      <c r="K99" s="54" t="s">
        <v>4438</v>
      </c>
      <c r="L99" s="54" t="s">
        <v>4439</v>
      </c>
      <c r="M99" s="56">
        <f t="shared" si="2"/>
        <v>45958</v>
      </c>
      <c r="N99" s="59" t="s">
        <v>4451</v>
      </c>
      <c r="O99" s="60" t="s">
        <v>4492</v>
      </c>
      <c r="P99" s="59" t="s">
        <v>4452</v>
      </c>
      <c r="Q99" s="60" t="s">
        <v>4492</v>
      </c>
      <c r="R99" s="62" t="s">
        <v>4453</v>
      </c>
      <c r="S99" s="63" t="s">
        <v>4451</v>
      </c>
      <c r="T99" s="65" t="s">
        <v>4454</v>
      </c>
      <c r="U99" s="66" t="s">
        <v>4467</v>
      </c>
      <c r="V99" s="65" t="s">
        <v>2241</v>
      </c>
      <c r="W99" s="70" t="s">
        <v>4477</v>
      </c>
      <c r="X99" s="65" t="s">
        <v>4456</v>
      </c>
      <c r="Y99" s="70" t="s">
        <v>4477</v>
      </c>
      <c r="Z99" s="65" t="s">
        <v>4457</v>
      </c>
      <c r="AA99" s="70" t="s">
        <v>4477</v>
      </c>
      <c r="AB99" s="65" t="s">
        <v>4459</v>
      </c>
      <c r="AC99" s="70" t="s">
        <v>4477</v>
      </c>
      <c r="AD99" s="65" t="s">
        <v>4460</v>
      </c>
      <c r="AE99" s="71" t="s">
        <v>4469</v>
      </c>
      <c r="AF99" s="65" t="s">
        <v>4461</v>
      </c>
      <c r="AG99" s="64" t="s">
        <v>2234</v>
      </c>
      <c r="AH99" s="65" t="s">
        <v>4440</v>
      </c>
      <c r="AI99" s="64" t="s">
        <v>2234</v>
      </c>
      <c r="AJ99" s="65" t="s">
        <v>4442</v>
      </c>
      <c r="AK99" s="64" t="s">
        <v>2234</v>
      </c>
      <c r="AL99" s="65" t="s">
        <v>4479</v>
      </c>
      <c r="AM99" s="64" t="s">
        <v>2234</v>
      </c>
      <c r="AN99" s="67"/>
      <c r="AO99" s="67"/>
      <c r="AP99" s="67"/>
      <c r="AQ99" s="67"/>
      <c r="AR99" s="67"/>
      <c r="AS99" s="67"/>
      <c r="AT99" s="67"/>
      <c r="AU99" s="67"/>
      <c r="AV99" s="67"/>
      <c r="AW99" s="67"/>
      <c r="AX99" s="67"/>
      <c r="AY99" s="67"/>
      <c r="AZ99" s="54">
        <f>IF(AZ100&gt;0,"",0)</f>
        <v>0</v>
      </c>
    </row>
    <row r="100" spans="1:55" ht="111.65" customHeight="1">
      <c r="A100" s="102" t="s">
        <v>5</v>
      </c>
      <c r="D100" s="55" t="s">
        <v>6</v>
      </c>
      <c r="F100" s="55" t="s">
        <v>4433</v>
      </c>
      <c r="G100" s="55" t="s">
        <v>4434</v>
      </c>
      <c r="H100" s="55" t="s">
        <v>4435</v>
      </c>
      <c r="I100" s="55" t="s">
        <v>4568</v>
      </c>
      <c r="J100" s="55" t="s">
        <v>4569</v>
      </c>
      <c r="K100" s="55" t="s">
        <v>4438</v>
      </c>
      <c r="L100" s="55" t="s">
        <v>4439</v>
      </c>
      <c r="M100" s="57">
        <f t="shared" si="2"/>
        <v>45958</v>
      </c>
      <c r="N100" s="104"/>
      <c r="O100" s="105"/>
      <c r="P100" s="104"/>
      <c r="Q100" s="105"/>
      <c r="R100" s="104"/>
      <c r="S100" s="105"/>
      <c r="T100" s="104"/>
      <c r="U100" s="105"/>
      <c r="V100" s="104"/>
      <c r="W100" s="105"/>
      <c r="X100" s="104"/>
      <c r="Y100" s="105"/>
      <c r="Z100" s="104"/>
      <c r="AA100" s="105"/>
      <c r="AB100" s="104"/>
      <c r="AC100" s="105"/>
      <c r="AD100" s="104"/>
      <c r="AE100" s="105"/>
      <c r="AF100" s="106" t="s">
        <v>5</v>
      </c>
      <c r="AG100" s="107" t="s">
        <v>5</v>
      </c>
      <c r="AH100" s="106" t="s">
        <v>5</v>
      </c>
      <c r="AI100" s="107" t="s">
        <v>5</v>
      </c>
      <c r="AJ100" s="106" t="s">
        <v>5</v>
      </c>
      <c r="AK100" s="107" t="s">
        <v>5</v>
      </c>
      <c r="AL100" s="106" t="s">
        <v>5</v>
      </c>
      <c r="AM100" s="107" t="s">
        <v>5</v>
      </c>
      <c r="AN100" s="103" t="s">
        <v>5</v>
      </c>
      <c r="AO100" s="103" t="s">
        <v>5</v>
      </c>
      <c r="AP100" s="103" t="s">
        <v>5</v>
      </c>
      <c r="AQ100" s="103" t="s">
        <v>5</v>
      </c>
      <c r="AR100" s="103" t="s">
        <v>5</v>
      </c>
      <c r="AS100" s="103" t="s">
        <v>5</v>
      </c>
      <c r="AT100" s="103" t="s">
        <v>5</v>
      </c>
      <c r="AU100" s="103" t="s">
        <v>5</v>
      </c>
      <c r="AV100" s="103" t="s">
        <v>5</v>
      </c>
      <c r="AW100" s="103" t="s">
        <v>5</v>
      </c>
      <c r="AX100" s="103" t="s">
        <v>5</v>
      </c>
      <c r="AY100" s="103" t="s">
        <v>5</v>
      </c>
      <c r="AZ100" s="68">
        <f>SUM(N100:AY100)</f>
        <v>0</v>
      </c>
      <c r="BA100" s="69">
        <v>50</v>
      </c>
      <c r="BB100" s="69">
        <v>90</v>
      </c>
      <c r="BC100" s="69">
        <f>BA100*AZ100</f>
        <v>0</v>
      </c>
    </row>
    <row r="101" spans="1:55">
      <c r="D101" s="54" t="s">
        <v>6</v>
      </c>
      <c r="F101" s="54" t="s">
        <v>4433</v>
      </c>
      <c r="G101" s="54" t="s">
        <v>4434</v>
      </c>
      <c r="H101" s="54" t="s">
        <v>4435</v>
      </c>
      <c r="I101" s="54" t="s">
        <v>4568</v>
      </c>
      <c r="J101" s="54" t="s">
        <v>4569</v>
      </c>
      <c r="K101" s="54" t="s">
        <v>4557</v>
      </c>
      <c r="L101" s="54" t="s">
        <v>4558</v>
      </c>
      <c r="M101" s="56">
        <f t="shared" si="2"/>
        <v>45958</v>
      </c>
      <c r="N101" s="59" t="s">
        <v>4451</v>
      </c>
      <c r="O101" s="72" t="s">
        <v>4442</v>
      </c>
      <c r="P101" s="59" t="s">
        <v>4452</v>
      </c>
      <c r="Q101" s="72" t="s">
        <v>4442</v>
      </c>
      <c r="R101" s="62" t="s">
        <v>4453</v>
      </c>
      <c r="S101" s="73" t="s">
        <v>4477</v>
      </c>
      <c r="T101" s="65" t="s">
        <v>4454</v>
      </c>
      <c r="U101" s="70" t="s">
        <v>4477</v>
      </c>
      <c r="V101" s="65" t="s">
        <v>2241</v>
      </c>
      <c r="W101" s="70" t="s">
        <v>4442</v>
      </c>
      <c r="X101" s="65" t="s">
        <v>4456</v>
      </c>
      <c r="Y101" s="70" t="s">
        <v>4442</v>
      </c>
      <c r="Z101" s="65" t="s">
        <v>4457</v>
      </c>
      <c r="AA101" s="71" t="s">
        <v>4469</v>
      </c>
      <c r="AB101" s="65" t="s">
        <v>4459</v>
      </c>
      <c r="AC101" s="71" t="s">
        <v>4469</v>
      </c>
      <c r="AD101" s="65" t="s">
        <v>4460</v>
      </c>
      <c r="AE101" s="71" t="s">
        <v>4469</v>
      </c>
      <c r="AF101" s="65" t="s">
        <v>4461</v>
      </c>
      <c r="AG101" s="71" t="s">
        <v>4469</v>
      </c>
      <c r="AH101" s="65" t="s">
        <v>4440</v>
      </c>
      <c r="AI101" s="64" t="s">
        <v>2234</v>
      </c>
      <c r="AJ101" s="67"/>
      <c r="AK101" s="67"/>
      <c r="AL101" s="67"/>
      <c r="AM101" s="67"/>
      <c r="AN101" s="67"/>
      <c r="AO101" s="67"/>
      <c r="AP101" s="67"/>
      <c r="AQ101" s="67"/>
      <c r="AR101" s="67"/>
      <c r="AS101" s="67"/>
      <c r="AT101" s="67"/>
      <c r="AU101" s="67"/>
      <c r="AV101" s="67"/>
      <c r="AW101" s="67"/>
      <c r="AX101" s="67"/>
      <c r="AY101" s="67"/>
      <c r="AZ101" s="54">
        <f>IF(AZ102&gt;0,"",0)</f>
        <v>0</v>
      </c>
    </row>
    <row r="102" spans="1:55" ht="111.65" customHeight="1">
      <c r="A102" s="102" t="s">
        <v>5</v>
      </c>
      <c r="D102" s="55" t="s">
        <v>6</v>
      </c>
      <c r="F102" s="55" t="s">
        <v>4433</v>
      </c>
      <c r="G102" s="55" t="s">
        <v>4434</v>
      </c>
      <c r="H102" s="55" t="s">
        <v>4435</v>
      </c>
      <c r="I102" s="55" t="s">
        <v>4568</v>
      </c>
      <c r="J102" s="55" t="s">
        <v>4569</v>
      </c>
      <c r="K102" s="55" t="s">
        <v>4557</v>
      </c>
      <c r="L102" s="55" t="s">
        <v>4558</v>
      </c>
      <c r="M102" s="57">
        <f t="shared" si="2"/>
        <v>45958</v>
      </c>
      <c r="N102" s="104"/>
      <c r="O102" s="105"/>
      <c r="P102" s="104"/>
      <c r="Q102" s="105"/>
      <c r="R102" s="104"/>
      <c r="S102" s="105"/>
      <c r="T102" s="104"/>
      <c r="U102" s="105"/>
      <c r="V102" s="104"/>
      <c r="W102" s="105"/>
      <c r="X102" s="104"/>
      <c r="Y102" s="105"/>
      <c r="Z102" s="104"/>
      <c r="AA102" s="105"/>
      <c r="AB102" s="104"/>
      <c r="AC102" s="105"/>
      <c r="AD102" s="104"/>
      <c r="AE102" s="105"/>
      <c r="AF102" s="104"/>
      <c r="AG102" s="105"/>
      <c r="AH102" s="106" t="s">
        <v>5</v>
      </c>
      <c r="AI102" s="107" t="s">
        <v>5</v>
      </c>
      <c r="AJ102" s="103" t="s">
        <v>5</v>
      </c>
      <c r="AK102" s="103" t="s">
        <v>5</v>
      </c>
      <c r="AL102" s="103" t="s">
        <v>5</v>
      </c>
      <c r="AM102" s="103" t="s">
        <v>5</v>
      </c>
      <c r="AN102" s="103" t="s">
        <v>5</v>
      </c>
      <c r="AO102" s="103" t="s">
        <v>5</v>
      </c>
      <c r="AP102" s="103" t="s">
        <v>5</v>
      </c>
      <c r="AQ102" s="103" t="s">
        <v>5</v>
      </c>
      <c r="AR102" s="103" t="s">
        <v>5</v>
      </c>
      <c r="AS102" s="103" t="s">
        <v>5</v>
      </c>
      <c r="AT102" s="103" t="s">
        <v>5</v>
      </c>
      <c r="AU102" s="103" t="s">
        <v>5</v>
      </c>
      <c r="AV102" s="103" t="s">
        <v>5</v>
      </c>
      <c r="AW102" s="103" t="s">
        <v>5</v>
      </c>
      <c r="AX102" s="103" t="s">
        <v>5</v>
      </c>
      <c r="AY102" s="103" t="s">
        <v>5</v>
      </c>
      <c r="AZ102" s="68">
        <f>SUM(N102:AY102)</f>
        <v>0</v>
      </c>
      <c r="BA102" s="69">
        <v>45</v>
      </c>
      <c r="BB102" s="69">
        <v>90</v>
      </c>
      <c r="BC102" s="69">
        <f>BA102*AZ102</f>
        <v>0</v>
      </c>
    </row>
    <row r="103" spans="1:55">
      <c r="D103" s="54" t="s">
        <v>6</v>
      </c>
      <c r="F103" s="54" t="s">
        <v>4433</v>
      </c>
      <c r="G103" s="54" t="s">
        <v>4434</v>
      </c>
      <c r="H103" s="54" t="s">
        <v>4435</v>
      </c>
      <c r="I103" s="54" t="s">
        <v>4568</v>
      </c>
      <c r="J103" s="54" t="s">
        <v>4569</v>
      </c>
      <c r="K103" s="54" t="s">
        <v>4526</v>
      </c>
      <c r="L103" s="54" t="s">
        <v>4527</v>
      </c>
      <c r="M103" s="56">
        <f t="shared" si="2"/>
        <v>45958</v>
      </c>
      <c r="N103" s="59" t="s">
        <v>4451</v>
      </c>
      <c r="O103" s="60" t="s">
        <v>4467</v>
      </c>
      <c r="P103" s="59" t="s">
        <v>4452</v>
      </c>
      <c r="Q103" s="60" t="s">
        <v>4473</v>
      </c>
      <c r="R103" s="62" t="s">
        <v>4453</v>
      </c>
      <c r="S103" s="63" t="s">
        <v>4466</v>
      </c>
      <c r="T103" s="65" t="s">
        <v>4454</v>
      </c>
      <c r="U103" s="66" t="s">
        <v>4451</v>
      </c>
      <c r="V103" s="65" t="s">
        <v>2241</v>
      </c>
      <c r="W103" s="66" t="s">
        <v>4525</v>
      </c>
      <c r="X103" s="65" t="s">
        <v>4456</v>
      </c>
      <c r="Y103" s="66" t="s">
        <v>4451</v>
      </c>
      <c r="Z103" s="65" t="s">
        <v>4457</v>
      </c>
      <c r="AA103" s="66" t="s">
        <v>4473</v>
      </c>
      <c r="AB103" s="65" t="s">
        <v>4459</v>
      </c>
      <c r="AC103" s="66" t="s">
        <v>4525</v>
      </c>
      <c r="AD103" s="65" t="s">
        <v>4460</v>
      </c>
      <c r="AE103" s="70" t="s">
        <v>4477</v>
      </c>
      <c r="AF103" s="65" t="s">
        <v>4461</v>
      </c>
      <c r="AG103" s="70" t="s">
        <v>4442</v>
      </c>
      <c r="AH103" s="65" t="s">
        <v>4440</v>
      </c>
      <c r="AI103" s="70" t="s">
        <v>4478</v>
      </c>
      <c r="AJ103" s="65" t="s">
        <v>4442</v>
      </c>
      <c r="AK103" s="64" t="s">
        <v>2234</v>
      </c>
      <c r="AL103" s="65" t="s">
        <v>4479</v>
      </c>
      <c r="AM103" s="64" t="s">
        <v>2234</v>
      </c>
      <c r="AN103" s="67"/>
      <c r="AO103" s="67"/>
      <c r="AP103" s="67"/>
      <c r="AQ103" s="67"/>
      <c r="AR103" s="67"/>
      <c r="AS103" s="67"/>
      <c r="AT103" s="67"/>
      <c r="AU103" s="67"/>
      <c r="AV103" s="67"/>
      <c r="AW103" s="67"/>
      <c r="AX103" s="67"/>
      <c r="AY103" s="67"/>
      <c r="AZ103" s="54">
        <f>IF(AZ104&gt;0,"",0)</f>
        <v>0</v>
      </c>
    </row>
    <row r="104" spans="1:55" ht="111.65" customHeight="1">
      <c r="A104" s="102" t="s">
        <v>5</v>
      </c>
      <c r="D104" s="55" t="s">
        <v>6</v>
      </c>
      <c r="F104" s="55" t="s">
        <v>4433</v>
      </c>
      <c r="G104" s="55" t="s">
        <v>4434</v>
      </c>
      <c r="H104" s="55" t="s">
        <v>4435</v>
      </c>
      <c r="I104" s="55" t="s">
        <v>4568</v>
      </c>
      <c r="J104" s="55" t="s">
        <v>4569</v>
      </c>
      <c r="K104" s="55" t="s">
        <v>4526</v>
      </c>
      <c r="L104" s="55" t="s">
        <v>4527</v>
      </c>
      <c r="M104" s="57">
        <f t="shared" si="2"/>
        <v>45958</v>
      </c>
      <c r="N104" s="104"/>
      <c r="O104" s="105"/>
      <c r="P104" s="104"/>
      <c r="Q104" s="105"/>
      <c r="R104" s="104"/>
      <c r="S104" s="105"/>
      <c r="T104" s="104"/>
      <c r="U104" s="105"/>
      <c r="V104" s="104"/>
      <c r="W104" s="105"/>
      <c r="X104" s="104"/>
      <c r="Y104" s="105"/>
      <c r="Z104" s="104"/>
      <c r="AA104" s="105"/>
      <c r="AB104" s="104"/>
      <c r="AC104" s="105"/>
      <c r="AD104" s="104"/>
      <c r="AE104" s="105"/>
      <c r="AF104" s="104"/>
      <c r="AG104" s="105"/>
      <c r="AH104" s="104"/>
      <c r="AI104" s="105"/>
      <c r="AJ104" s="106" t="s">
        <v>5</v>
      </c>
      <c r="AK104" s="107" t="s">
        <v>5</v>
      </c>
      <c r="AL104" s="106" t="s">
        <v>5</v>
      </c>
      <c r="AM104" s="107" t="s">
        <v>5</v>
      </c>
      <c r="AN104" s="103" t="s">
        <v>5</v>
      </c>
      <c r="AO104" s="103" t="s">
        <v>5</v>
      </c>
      <c r="AP104" s="103" t="s">
        <v>5</v>
      </c>
      <c r="AQ104" s="103" t="s">
        <v>5</v>
      </c>
      <c r="AR104" s="103" t="s">
        <v>5</v>
      </c>
      <c r="AS104" s="103" t="s">
        <v>5</v>
      </c>
      <c r="AT104" s="103" t="s">
        <v>5</v>
      </c>
      <c r="AU104" s="103" t="s">
        <v>5</v>
      </c>
      <c r="AV104" s="103" t="s">
        <v>5</v>
      </c>
      <c r="AW104" s="103" t="s">
        <v>5</v>
      </c>
      <c r="AX104" s="103" t="s">
        <v>5</v>
      </c>
      <c r="AY104" s="103" t="s">
        <v>5</v>
      </c>
      <c r="AZ104" s="68">
        <f>SUM(N104:AY104)</f>
        <v>0</v>
      </c>
      <c r="BA104" s="69">
        <v>50</v>
      </c>
      <c r="BB104" s="69">
        <v>90</v>
      </c>
      <c r="BC104" s="69">
        <f>BA104*AZ104</f>
        <v>0</v>
      </c>
    </row>
    <row r="105" spans="1:55">
      <c r="D105" s="54" t="s">
        <v>6</v>
      </c>
      <c r="F105" s="54" t="s">
        <v>4433</v>
      </c>
      <c r="G105" s="54" t="s">
        <v>4434</v>
      </c>
      <c r="H105" s="54" t="s">
        <v>4435</v>
      </c>
      <c r="I105" s="54" t="s">
        <v>4568</v>
      </c>
      <c r="J105" s="54" t="s">
        <v>4569</v>
      </c>
      <c r="K105" s="54" t="s">
        <v>4559</v>
      </c>
      <c r="L105" s="54" t="s">
        <v>4560</v>
      </c>
      <c r="M105" s="56">
        <f t="shared" si="2"/>
        <v>45958</v>
      </c>
      <c r="N105" s="59" t="s">
        <v>4451</v>
      </c>
      <c r="O105" s="60" t="s">
        <v>4525</v>
      </c>
      <c r="P105" s="59" t="s">
        <v>4452</v>
      </c>
      <c r="Q105" s="60" t="s">
        <v>4492</v>
      </c>
      <c r="R105" s="62" t="s">
        <v>4453</v>
      </c>
      <c r="S105" s="63" t="s">
        <v>4451</v>
      </c>
      <c r="T105" s="65" t="s">
        <v>4454</v>
      </c>
      <c r="U105" s="66" t="s">
        <v>4451</v>
      </c>
      <c r="V105" s="65" t="s">
        <v>2241</v>
      </c>
      <c r="W105" s="66" t="s">
        <v>4492</v>
      </c>
      <c r="X105" s="65" t="s">
        <v>4456</v>
      </c>
      <c r="Y105" s="66" t="s">
        <v>4492</v>
      </c>
      <c r="Z105" s="65" t="s">
        <v>4457</v>
      </c>
      <c r="AA105" s="70" t="s">
        <v>4442</v>
      </c>
      <c r="AB105" s="65" t="s">
        <v>4459</v>
      </c>
      <c r="AC105" s="70" t="s">
        <v>4477</v>
      </c>
      <c r="AD105" s="65" t="s">
        <v>4460</v>
      </c>
      <c r="AE105" s="71" t="s">
        <v>2767</v>
      </c>
      <c r="AF105" s="65" t="s">
        <v>4461</v>
      </c>
      <c r="AG105" s="70" t="s">
        <v>4530</v>
      </c>
      <c r="AH105" s="65" t="s">
        <v>4440</v>
      </c>
      <c r="AI105" s="71" t="s">
        <v>4469</v>
      </c>
      <c r="AJ105" s="65" t="s">
        <v>4442</v>
      </c>
      <c r="AK105" s="64" t="s">
        <v>2234</v>
      </c>
      <c r="AL105" s="65" t="s">
        <v>4479</v>
      </c>
      <c r="AM105" s="64" t="s">
        <v>2234</v>
      </c>
      <c r="AN105" s="67"/>
      <c r="AO105" s="67"/>
      <c r="AP105" s="67"/>
      <c r="AQ105" s="67"/>
      <c r="AR105" s="67"/>
      <c r="AS105" s="67"/>
      <c r="AT105" s="67"/>
      <c r="AU105" s="67"/>
      <c r="AV105" s="67"/>
      <c r="AW105" s="67"/>
      <c r="AX105" s="67"/>
      <c r="AY105" s="67"/>
      <c r="AZ105" s="54">
        <f>IF(AZ106&gt;0,"",0)</f>
        <v>0</v>
      </c>
    </row>
    <row r="106" spans="1:55" ht="111.65" customHeight="1">
      <c r="A106" s="102" t="s">
        <v>5</v>
      </c>
      <c r="D106" s="55" t="s">
        <v>6</v>
      </c>
      <c r="F106" s="55" t="s">
        <v>4433</v>
      </c>
      <c r="G106" s="55" t="s">
        <v>4434</v>
      </c>
      <c r="H106" s="55" t="s">
        <v>4435</v>
      </c>
      <c r="I106" s="55" t="s">
        <v>4568</v>
      </c>
      <c r="J106" s="55" t="s">
        <v>4569</v>
      </c>
      <c r="K106" s="55" t="s">
        <v>4559</v>
      </c>
      <c r="L106" s="55" t="s">
        <v>4560</v>
      </c>
      <c r="M106" s="57">
        <f t="shared" si="2"/>
        <v>45958</v>
      </c>
      <c r="N106" s="104"/>
      <c r="O106" s="105"/>
      <c r="P106" s="104"/>
      <c r="Q106" s="105"/>
      <c r="R106" s="104"/>
      <c r="S106" s="105"/>
      <c r="T106" s="104"/>
      <c r="U106" s="105"/>
      <c r="V106" s="104"/>
      <c r="W106" s="105"/>
      <c r="X106" s="104"/>
      <c r="Y106" s="105"/>
      <c r="Z106" s="104"/>
      <c r="AA106" s="105"/>
      <c r="AB106" s="104"/>
      <c r="AC106" s="105"/>
      <c r="AD106" s="104"/>
      <c r="AE106" s="105"/>
      <c r="AF106" s="104"/>
      <c r="AG106" s="105"/>
      <c r="AH106" s="104"/>
      <c r="AI106" s="105"/>
      <c r="AJ106" s="106" t="s">
        <v>5</v>
      </c>
      <c r="AK106" s="107" t="s">
        <v>5</v>
      </c>
      <c r="AL106" s="106" t="s">
        <v>5</v>
      </c>
      <c r="AM106" s="107" t="s">
        <v>5</v>
      </c>
      <c r="AN106" s="103" t="s">
        <v>5</v>
      </c>
      <c r="AO106" s="103" t="s">
        <v>5</v>
      </c>
      <c r="AP106" s="103" t="s">
        <v>5</v>
      </c>
      <c r="AQ106" s="103" t="s">
        <v>5</v>
      </c>
      <c r="AR106" s="103" t="s">
        <v>5</v>
      </c>
      <c r="AS106" s="103" t="s">
        <v>5</v>
      </c>
      <c r="AT106" s="103" t="s">
        <v>5</v>
      </c>
      <c r="AU106" s="103" t="s">
        <v>5</v>
      </c>
      <c r="AV106" s="103" t="s">
        <v>5</v>
      </c>
      <c r="AW106" s="103" t="s">
        <v>5</v>
      </c>
      <c r="AX106" s="103" t="s">
        <v>5</v>
      </c>
      <c r="AY106" s="103" t="s">
        <v>5</v>
      </c>
      <c r="AZ106" s="68">
        <f>SUM(N106:AY106)</f>
        <v>0</v>
      </c>
      <c r="BA106" s="69">
        <v>50</v>
      </c>
      <c r="BB106" s="69">
        <v>90</v>
      </c>
      <c r="BC106" s="69">
        <f>BA106*AZ106</f>
        <v>0</v>
      </c>
    </row>
    <row r="107" spans="1:55">
      <c r="D107" s="54" t="s">
        <v>6</v>
      </c>
      <c r="F107" s="54" t="s">
        <v>4433</v>
      </c>
      <c r="G107" s="54" t="s">
        <v>4434</v>
      </c>
      <c r="H107" s="54" t="s">
        <v>4522</v>
      </c>
      <c r="I107" s="54" t="s">
        <v>4570</v>
      </c>
      <c r="J107" s="54" t="s">
        <v>4571</v>
      </c>
      <c r="K107" s="54" t="s">
        <v>4438</v>
      </c>
      <c r="L107" s="54" t="s">
        <v>4439</v>
      </c>
      <c r="M107" s="56">
        <f t="shared" si="2"/>
        <v>45958</v>
      </c>
      <c r="N107" s="59" t="s">
        <v>4444</v>
      </c>
      <c r="O107" s="60" t="s">
        <v>4465</v>
      </c>
      <c r="P107" s="59" t="s">
        <v>4446</v>
      </c>
      <c r="Q107" s="60" t="s">
        <v>4465</v>
      </c>
      <c r="R107" s="62" t="s">
        <v>4448</v>
      </c>
      <c r="S107" s="63" t="s">
        <v>4465</v>
      </c>
      <c r="T107" s="65" t="s">
        <v>4450</v>
      </c>
      <c r="U107" s="66" t="s">
        <v>4465</v>
      </c>
      <c r="V107" s="65" t="s">
        <v>4451</v>
      </c>
      <c r="W107" s="66" t="s">
        <v>4465</v>
      </c>
      <c r="X107" s="65" t="s">
        <v>4452</v>
      </c>
      <c r="Y107" s="66" t="s">
        <v>4465</v>
      </c>
      <c r="Z107" s="65" t="s">
        <v>4453</v>
      </c>
      <c r="AA107" s="66" t="s">
        <v>4465</v>
      </c>
      <c r="AB107" s="65" t="s">
        <v>4454</v>
      </c>
      <c r="AC107" s="66" t="s">
        <v>4465</v>
      </c>
      <c r="AD107" s="65" t="s">
        <v>2241</v>
      </c>
      <c r="AE107" s="64" t="s">
        <v>2234</v>
      </c>
      <c r="AF107" s="65" t="s">
        <v>4456</v>
      </c>
      <c r="AG107" s="64" t="s">
        <v>2234</v>
      </c>
      <c r="AH107" s="65" t="s">
        <v>4457</v>
      </c>
      <c r="AI107" s="64" t="s">
        <v>2234</v>
      </c>
      <c r="AJ107" s="65" t="s">
        <v>4459</v>
      </c>
      <c r="AK107" s="64" t="s">
        <v>2234</v>
      </c>
      <c r="AL107" s="65" t="s">
        <v>4460</v>
      </c>
      <c r="AM107" s="64" t="s">
        <v>2234</v>
      </c>
      <c r="AN107" s="67"/>
      <c r="AO107" s="67"/>
      <c r="AP107" s="67"/>
      <c r="AQ107" s="67"/>
      <c r="AR107" s="67"/>
      <c r="AS107" s="67"/>
      <c r="AT107" s="67"/>
      <c r="AU107" s="67"/>
      <c r="AV107" s="67"/>
      <c r="AW107" s="67"/>
      <c r="AX107" s="67"/>
      <c r="AY107" s="67"/>
      <c r="AZ107" s="54">
        <f>IF(AZ108&gt;0,"",0)</f>
        <v>0</v>
      </c>
    </row>
    <row r="108" spans="1:55" ht="111.65" customHeight="1">
      <c r="A108" s="102" t="s">
        <v>5</v>
      </c>
      <c r="D108" s="55" t="s">
        <v>6</v>
      </c>
      <c r="F108" s="55" t="s">
        <v>4433</v>
      </c>
      <c r="G108" s="55" t="s">
        <v>4434</v>
      </c>
      <c r="H108" s="55" t="s">
        <v>4522</v>
      </c>
      <c r="I108" s="55" t="s">
        <v>4570</v>
      </c>
      <c r="J108" s="55" t="s">
        <v>4571</v>
      </c>
      <c r="K108" s="55" t="s">
        <v>4438</v>
      </c>
      <c r="L108" s="55" t="s">
        <v>4439</v>
      </c>
      <c r="M108" s="57">
        <f t="shared" si="2"/>
        <v>45958</v>
      </c>
      <c r="N108" s="104"/>
      <c r="O108" s="105"/>
      <c r="P108" s="104"/>
      <c r="Q108" s="105"/>
      <c r="R108" s="104"/>
      <c r="S108" s="105"/>
      <c r="T108" s="104"/>
      <c r="U108" s="105"/>
      <c r="V108" s="104"/>
      <c r="W108" s="105"/>
      <c r="X108" s="104"/>
      <c r="Y108" s="105"/>
      <c r="Z108" s="104"/>
      <c r="AA108" s="105"/>
      <c r="AB108" s="104"/>
      <c r="AC108" s="105"/>
      <c r="AD108" s="106" t="s">
        <v>5</v>
      </c>
      <c r="AE108" s="107" t="s">
        <v>5</v>
      </c>
      <c r="AF108" s="106" t="s">
        <v>5</v>
      </c>
      <c r="AG108" s="107" t="s">
        <v>5</v>
      </c>
      <c r="AH108" s="106" t="s">
        <v>5</v>
      </c>
      <c r="AI108" s="107" t="s">
        <v>5</v>
      </c>
      <c r="AJ108" s="106" t="s">
        <v>5</v>
      </c>
      <c r="AK108" s="107" t="s">
        <v>5</v>
      </c>
      <c r="AL108" s="106" t="s">
        <v>5</v>
      </c>
      <c r="AM108" s="107" t="s">
        <v>5</v>
      </c>
      <c r="AN108" s="103" t="s">
        <v>5</v>
      </c>
      <c r="AO108" s="103" t="s">
        <v>5</v>
      </c>
      <c r="AP108" s="103" t="s">
        <v>5</v>
      </c>
      <c r="AQ108" s="103" t="s">
        <v>5</v>
      </c>
      <c r="AR108" s="103" t="s">
        <v>5</v>
      </c>
      <c r="AS108" s="103" t="s">
        <v>5</v>
      </c>
      <c r="AT108" s="103" t="s">
        <v>5</v>
      </c>
      <c r="AU108" s="103" t="s">
        <v>5</v>
      </c>
      <c r="AV108" s="103" t="s">
        <v>5</v>
      </c>
      <c r="AW108" s="103" t="s">
        <v>5</v>
      </c>
      <c r="AX108" s="103" t="s">
        <v>5</v>
      </c>
      <c r="AY108" s="103" t="s">
        <v>5</v>
      </c>
      <c r="AZ108" s="68">
        <f>SUM(N108:AY108)</f>
        <v>0</v>
      </c>
      <c r="BA108" s="69">
        <v>50</v>
      </c>
      <c r="BB108" s="69">
        <v>90</v>
      </c>
      <c r="BC108" s="69">
        <f>BA108*AZ108</f>
        <v>0</v>
      </c>
    </row>
    <row r="109" spans="1:55">
      <c r="D109" s="54" t="s">
        <v>6</v>
      </c>
      <c r="F109" s="54" t="s">
        <v>4433</v>
      </c>
      <c r="G109" s="54" t="s">
        <v>4434</v>
      </c>
      <c r="H109" s="54" t="s">
        <v>4522</v>
      </c>
      <c r="I109" s="54" t="s">
        <v>4570</v>
      </c>
      <c r="J109" s="54" t="s">
        <v>4571</v>
      </c>
      <c r="K109" s="54" t="s">
        <v>4526</v>
      </c>
      <c r="L109" s="54" t="s">
        <v>4527</v>
      </c>
      <c r="M109" s="56">
        <f t="shared" si="2"/>
        <v>45958</v>
      </c>
      <c r="N109" s="59" t="s">
        <v>4444</v>
      </c>
      <c r="O109" s="60" t="s">
        <v>4465</v>
      </c>
      <c r="P109" s="59" t="s">
        <v>4446</v>
      </c>
      <c r="Q109" s="60" t="s">
        <v>4465</v>
      </c>
      <c r="R109" s="62" t="s">
        <v>4448</v>
      </c>
      <c r="S109" s="63" t="s">
        <v>4465</v>
      </c>
      <c r="T109" s="65" t="s">
        <v>4450</v>
      </c>
      <c r="U109" s="66" t="s">
        <v>4472</v>
      </c>
      <c r="V109" s="65" t="s">
        <v>4451</v>
      </c>
      <c r="W109" s="66" t="s">
        <v>4472</v>
      </c>
      <c r="X109" s="65" t="s">
        <v>4452</v>
      </c>
      <c r="Y109" s="66" t="s">
        <v>4465</v>
      </c>
      <c r="Z109" s="65" t="s">
        <v>4453</v>
      </c>
      <c r="AA109" s="66" t="s">
        <v>4465</v>
      </c>
      <c r="AB109" s="65" t="s">
        <v>4454</v>
      </c>
      <c r="AC109" s="66" t="s">
        <v>4465</v>
      </c>
      <c r="AD109" s="67"/>
      <c r="AE109" s="67"/>
      <c r="AF109" s="67"/>
      <c r="AG109" s="67"/>
      <c r="AH109" s="67"/>
      <c r="AI109" s="67"/>
      <c r="AJ109" s="67"/>
      <c r="AK109" s="67"/>
      <c r="AL109" s="67"/>
      <c r="AM109" s="67"/>
      <c r="AN109" s="67"/>
      <c r="AO109" s="67"/>
      <c r="AP109" s="67"/>
      <c r="AQ109" s="67"/>
      <c r="AR109" s="67"/>
      <c r="AS109" s="67"/>
      <c r="AT109" s="67"/>
      <c r="AU109" s="67"/>
      <c r="AV109" s="67"/>
      <c r="AW109" s="67"/>
      <c r="AX109" s="67"/>
      <c r="AY109" s="67"/>
      <c r="AZ109" s="54">
        <f>IF(AZ110&gt;0,"",0)</f>
        <v>0</v>
      </c>
    </row>
    <row r="110" spans="1:55" ht="111.65" customHeight="1">
      <c r="A110" s="102" t="s">
        <v>5</v>
      </c>
      <c r="D110" s="55" t="s">
        <v>6</v>
      </c>
      <c r="F110" s="55" t="s">
        <v>4433</v>
      </c>
      <c r="G110" s="55" t="s">
        <v>4434</v>
      </c>
      <c r="H110" s="55" t="s">
        <v>4522</v>
      </c>
      <c r="I110" s="55" t="s">
        <v>4570</v>
      </c>
      <c r="J110" s="55" t="s">
        <v>4571</v>
      </c>
      <c r="K110" s="55" t="s">
        <v>4526</v>
      </c>
      <c r="L110" s="55" t="s">
        <v>4527</v>
      </c>
      <c r="M110" s="57">
        <f t="shared" si="2"/>
        <v>45958</v>
      </c>
      <c r="N110" s="104"/>
      <c r="O110" s="105"/>
      <c r="P110" s="104"/>
      <c r="Q110" s="105"/>
      <c r="R110" s="104"/>
      <c r="S110" s="105"/>
      <c r="T110" s="104"/>
      <c r="U110" s="105"/>
      <c r="V110" s="104"/>
      <c r="W110" s="105"/>
      <c r="X110" s="104"/>
      <c r="Y110" s="105"/>
      <c r="Z110" s="104"/>
      <c r="AA110" s="105"/>
      <c r="AB110" s="104"/>
      <c r="AC110" s="105"/>
      <c r="AD110" s="103" t="s">
        <v>5</v>
      </c>
      <c r="AE110" s="103" t="s">
        <v>5</v>
      </c>
      <c r="AF110" s="103" t="s">
        <v>5</v>
      </c>
      <c r="AG110" s="103" t="s">
        <v>5</v>
      </c>
      <c r="AH110" s="103" t="s">
        <v>5</v>
      </c>
      <c r="AI110" s="103" t="s">
        <v>5</v>
      </c>
      <c r="AJ110" s="103" t="s">
        <v>5</v>
      </c>
      <c r="AK110" s="103" t="s">
        <v>5</v>
      </c>
      <c r="AL110" s="103" t="s">
        <v>5</v>
      </c>
      <c r="AM110" s="103" t="s">
        <v>5</v>
      </c>
      <c r="AN110" s="103" t="s">
        <v>5</v>
      </c>
      <c r="AO110" s="103" t="s">
        <v>5</v>
      </c>
      <c r="AP110" s="103" t="s">
        <v>5</v>
      </c>
      <c r="AQ110" s="103" t="s">
        <v>5</v>
      </c>
      <c r="AR110" s="103" t="s">
        <v>5</v>
      </c>
      <c r="AS110" s="103" t="s">
        <v>5</v>
      </c>
      <c r="AT110" s="103" t="s">
        <v>5</v>
      </c>
      <c r="AU110" s="103" t="s">
        <v>5</v>
      </c>
      <c r="AV110" s="103" t="s">
        <v>5</v>
      </c>
      <c r="AW110" s="103" t="s">
        <v>5</v>
      </c>
      <c r="AX110" s="103" t="s">
        <v>5</v>
      </c>
      <c r="AY110" s="103" t="s">
        <v>5</v>
      </c>
      <c r="AZ110" s="68">
        <f>SUM(N110:AY110)</f>
        <v>0</v>
      </c>
      <c r="BA110" s="69">
        <v>45</v>
      </c>
      <c r="BB110" s="69">
        <v>90</v>
      </c>
      <c r="BC110" s="69">
        <f>BA110*AZ110</f>
        <v>0</v>
      </c>
    </row>
    <row r="111" spans="1:55">
      <c r="D111" s="54" t="s">
        <v>6</v>
      </c>
      <c r="F111" s="54" t="s">
        <v>4433</v>
      </c>
      <c r="G111" s="54" t="s">
        <v>4434</v>
      </c>
      <c r="H111" s="54" t="s">
        <v>4522</v>
      </c>
      <c r="I111" s="54" t="s">
        <v>4570</v>
      </c>
      <c r="J111" s="54" t="s">
        <v>4571</v>
      </c>
      <c r="K111" s="54" t="s">
        <v>4559</v>
      </c>
      <c r="L111" s="54" t="s">
        <v>4560</v>
      </c>
      <c r="M111" s="56">
        <f t="shared" si="2"/>
        <v>45958</v>
      </c>
      <c r="N111" s="59" t="s">
        <v>4444</v>
      </c>
      <c r="O111" s="72" t="s">
        <v>4442</v>
      </c>
      <c r="P111" s="59" t="s">
        <v>4446</v>
      </c>
      <c r="Q111" s="60" t="s">
        <v>4467</v>
      </c>
      <c r="R111" s="62" t="s">
        <v>4448</v>
      </c>
      <c r="S111" s="63" t="s">
        <v>4467</v>
      </c>
      <c r="T111" s="65" t="s">
        <v>4450</v>
      </c>
      <c r="U111" s="66" t="s">
        <v>4492</v>
      </c>
      <c r="V111" s="65" t="s">
        <v>4451</v>
      </c>
      <c r="W111" s="66" t="s">
        <v>4473</v>
      </c>
      <c r="X111" s="65" t="s">
        <v>4452</v>
      </c>
      <c r="Y111" s="66" t="s">
        <v>4492</v>
      </c>
      <c r="Z111" s="65" t="s">
        <v>4453</v>
      </c>
      <c r="AA111" s="66" t="s">
        <v>4492</v>
      </c>
      <c r="AB111" s="65" t="s">
        <v>4454</v>
      </c>
      <c r="AC111" s="66" t="s">
        <v>4473</v>
      </c>
      <c r="AD111" s="65" t="s">
        <v>2241</v>
      </c>
      <c r="AE111" s="64" t="s">
        <v>2234</v>
      </c>
      <c r="AF111" s="65" t="s">
        <v>4456</v>
      </c>
      <c r="AG111" s="64" t="s">
        <v>2234</v>
      </c>
      <c r="AH111" s="65" t="s">
        <v>4457</v>
      </c>
      <c r="AI111" s="64" t="s">
        <v>2234</v>
      </c>
      <c r="AJ111" s="65" t="s">
        <v>4459</v>
      </c>
      <c r="AK111" s="64" t="s">
        <v>2234</v>
      </c>
      <c r="AL111" s="65" t="s">
        <v>4460</v>
      </c>
      <c r="AM111" s="64" t="s">
        <v>2234</v>
      </c>
      <c r="AN111" s="67"/>
      <c r="AO111" s="67"/>
      <c r="AP111" s="67"/>
      <c r="AQ111" s="67"/>
      <c r="AR111" s="67"/>
      <c r="AS111" s="67"/>
      <c r="AT111" s="67"/>
      <c r="AU111" s="67"/>
      <c r="AV111" s="67"/>
      <c r="AW111" s="67"/>
      <c r="AX111" s="67"/>
      <c r="AY111" s="67"/>
      <c r="AZ111" s="54">
        <f>IF(AZ112&gt;0,"",0)</f>
        <v>0</v>
      </c>
    </row>
    <row r="112" spans="1:55" ht="111.65" customHeight="1">
      <c r="A112" s="102" t="s">
        <v>5</v>
      </c>
      <c r="D112" s="55" t="s">
        <v>6</v>
      </c>
      <c r="F112" s="55" t="s">
        <v>4433</v>
      </c>
      <c r="G112" s="55" t="s">
        <v>4434</v>
      </c>
      <c r="H112" s="55" t="s">
        <v>4522</v>
      </c>
      <c r="I112" s="55" t="s">
        <v>4570</v>
      </c>
      <c r="J112" s="55" t="s">
        <v>4571</v>
      </c>
      <c r="K112" s="55" t="s">
        <v>4559</v>
      </c>
      <c r="L112" s="55" t="s">
        <v>4560</v>
      </c>
      <c r="M112" s="57">
        <f t="shared" si="2"/>
        <v>45958</v>
      </c>
      <c r="N112" s="104"/>
      <c r="O112" s="105"/>
      <c r="P112" s="104"/>
      <c r="Q112" s="105"/>
      <c r="R112" s="104"/>
      <c r="S112" s="105"/>
      <c r="T112" s="104"/>
      <c r="U112" s="105"/>
      <c r="V112" s="104"/>
      <c r="W112" s="105"/>
      <c r="X112" s="104"/>
      <c r="Y112" s="105"/>
      <c r="Z112" s="104"/>
      <c r="AA112" s="105"/>
      <c r="AB112" s="104"/>
      <c r="AC112" s="105"/>
      <c r="AD112" s="106" t="s">
        <v>5</v>
      </c>
      <c r="AE112" s="107" t="s">
        <v>5</v>
      </c>
      <c r="AF112" s="106" t="s">
        <v>5</v>
      </c>
      <c r="AG112" s="107" t="s">
        <v>5</v>
      </c>
      <c r="AH112" s="106" t="s">
        <v>5</v>
      </c>
      <c r="AI112" s="107" t="s">
        <v>5</v>
      </c>
      <c r="AJ112" s="106" t="s">
        <v>5</v>
      </c>
      <c r="AK112" s="107" t="s">
        <v>5</v>
      </c>
      <c r="AL112" s="106" t="s">
        <v>5</v>
      </c>
      <c r="AM112" s="107" t="s">
        <v>5</v>
      </c>
      <c r="AN112" s="103" t="s">
        <v>5</v>
      </c>
      <c r="AO112" s="103" t="s">
        <v>5</v>
      </c>
      <c r="AP112" s="103" t="s">
        <v>5</v>
      </c>
      <c r="AQ112" s="103" t="s">
        <v>5</v>
      </c>
      <c r="AR112" s="103" t="s">
        <v>5</v>
      </c>
      <c r="AS112" s="103" t="s">
        <v>5</v>
      </c>
      <c r="AT112" s="103" t="s">
        <v>5</v>
      </c>
      <c r="AU112" s="103" t="s">
        <v>5</v>
      </c>
      <c r="AV112" s="103" t="s">
        <v>5</v>
      </c>
      <c r="AW112" s="103" t="s">
        <v>5</v>
      </c>
      <c r="AX112" s="103" t="s">
        <v>5</v>
      </c>
      <c r="AY112" s="103" t="s">
        <v>5</v>
      </c>
      <c r="AZ112" s="68">
        <f>SUM(N112:AY112)</f>
        <v>0</v>
      </c>
      <c r="BA112" s="69">
        <v>50</v>
      </c>
      <c r="BB112" s="69">
        <v>90</v>
      </c>
      <c r="BC112" s="69">
        <f>BA112*AZ112</f>
        <v>0</v>
      </c>
    </row>
    <row r="113" spans="1:55">
      <c r="D113" s="54" t="s">
        <v>6</v>
      </c>
      <c r="F113" s="54" t="s">
        <v>4433</v>
      </c>
      <c r="G113" s="54" t="s">
        <v>4434</v>
      </c>
      <c r="H113" s="54" t="s">
        <v>4548</v>
      </c>
      <c r="I113" s="54" t="s">
        <v>4572</v>
      </c>
      <c r="J113" s="54" t="s">
        <v>4573</v>
      </c>
      <c r="K113" s="54" t="s">
        <v>4533</v>
      </c>
      <c r="L113" s="54" t="s">
        <v>4534</v>
      </c>
      <c r="M113" s="56">
        <f t="shared" si="2"/>
        <v>45958</v>
      </c>
      <c r="N113" s="59" t="s">
        <v>4574</v>
      </c>
      <c r="O113" s="58" t="s">
        <v>2234</v>
      </c>
      <c r="P113" s="59" t="s">
        <v>4575</v>
      </c>
      <c r="Q113" s="58" t="s">
        <v>2234</v>
      </c>
      <c r="R113" s="62" t="s">
        <v>4440</v>
      </c>
      <c r="S113" s="73" t="s">
        <v>4474</v>
      </c>
      <c r="T113" s="65" t="s">
        <v>4442</v>
      </c>
      <c r="U113" s="66" t="s">
        <v>4465</v>
      </c>
      <c r="V113" s="65" t="s">
        <v>4444</v>
      </c>
      <c r="W113" s="66" t="s">
        <v>4465</v>
      </c>
      <c r="X113" s="65" t="s">
        <v>4446</v>
      </c>
      <c r="Y113" s="66" t="s">
        <v>4465</v>
      </c>
      <c r="Z113" s="65" t="s">
        <v>4448</v>
      </c>
      <c r="AA113" s="66" t="s">
        <v>4466</v>
      </c>
      <c r="AB113" s="65" t="s">
        <v>4450</v>
      </c>
      <c r="AC113" s="66" t="s">
        <v>4472</v>
      </c>
      <c r="AD113" s="65" t="s">
        <v>4451</v>
      </c>
      <c r="AE113" s="70" t="s">
        <v>4477</v>
      </c>
      <c r="AF113" s="67"/>
      <c r="AG113" s="67"/>
      <c r="AH113" s="67"/>
      <c r="AI113" s="67"/>
      <c r="AJ113" s="67"/>
      <c r="AK113" s="67"/>
      <c r="AL113" s="67"/>
      <c r="AM113" s="67"/>
      <c r="AN113" s="67"/>
      <c r="AO113" s="67"/>
      <c r="AP113" s="67"/>
      <c r="AQ113" s="67"/>
      <c r="AR113" s="67"/>
      <c r="AS113" s="67"/>
      <c r="AT113" s="67"/>
      <c r="AU113" s="67"/>
      <c r="AV113" s="67"/>
      <c r="AW113" s="67"/>
      <c r="AX113" s="67"/>
      <c r="AY113" s="67"/>
      <c r="AZ113" s="54">
        <f>IF(AZ114&gt;0,"",0)</f>
        <v>0</v>
      </c>
    </row>
    <row r="114" spans="1:55" ht="111.65" customHeight="1">
      <c r="A114" s="102" t="s">
        <v>5</v>
      </c>
      <c r="D114" s="55" t="s">
        <v>6</v>
      </c>
      <c r="F114" s="55" t="s">
        <v>4433</v>
      </c>
      <c r="G114" s="55" t="s">
        <v>4434</v>
      </c>
      <c r="H114" s="55" t="s">
        <v>4548</v>
      </c>
      <c r="I114" s="55" t="s">
        <v>4572</v>
      </c>
      <c r="J114" s="55" t="s">
        <v>4573</v>
      </c>
      <c r="K114" s="55" t="s">
        <v>4533</v>
      </c>
      <c r="L114" s="55" t="s">
        <v>4534</v>
      </c>
      <c r="M114" s="57">
        <f t="shared" si="2"/>
        <v>45958</v>
      </c>
      <c r="N114" s="106" t="s">
        <v>5</v>
      </c>
      <c r="O114" s="107" t="s">
        <v>5</v>
      </c>
      <c r="P114" s="106" t="s">
        <v>5</v>
      </c>
      <c r="Q114" s="107" t="s">
        <v>5</v>
      </c>
      <c r="R114" s="104"/>
      <c r="S114" s="105"/>
      <c r="T114" s="104"/>
      <c r="U114" s="105"/>
      <c r="V114" s="104"/>
      <c r="W114" s="105"/>
      <c r="X114" s="104"/>
      <c r="Y114" s="105"/>
      <c r="Z114" s="104"/>
      <c r="AA114" s="105"/>
      <c r="AB114" s="104"/>
      <c r="AC114" s="105"/>
      <c r="AD114" s="104"/>
      <c r="AE114" s="105"/>
      <c r="AF114" s="103" t="s">
        <v>5</v>
      </c>
      <c r="AG114" s="103" t="s">
        <v>5</v>
      </c>
      <c r="AH114" s="103" t="s">
        <v>5</v>
      </c>
      <c r="AI114" s="103" t="s">
        <v>5</v>
      </c>
      <c r="AJ114" s="103" t="s">
        <v>5</v>
      </c>
      <c r="AK114" s="103" t="s">
        <v>5</v>
      </c>
      <c r="AL114" s="103" t="s">
        <v>5</v>
      </c>
      <c r="AM114" s="103" t="s">
        <v>5</v>
      </c>
      <c r="AN114" s="103" t="s">
        <v>5</v>
      </c>
      <c r="AO114" s="103" t="s">
        <v>5</v>
      </c>
      <c r="AP114" s="103" t="s">
        <v>5</v>
      </c>
      <c r="AQ114" s="103" t="s">
        <v>5</v>
      </c>
      <c r="AR114" s="103" t="s">
        <v>5</v>
      </c>
      <c r="AS114" s="103" t="s">
        <v>5</v>
      </c>
      <c r="AT114" s="103" t="s">
        <v>5</v>
      </c>
      <c r="AU114" s="103" t="s">
        <v>5</v>
      </c>
      <c r="AV114" s="103" t="s">
        <v>5</v>
      </c>
      <c r="AW114" s="103" t="s">
        <v>5</v>
      </c>
      <c r="AX114" s="103" t="s">
        <v>5</v>
      </c>
      <c r="AY114" s="103" t="s">
        <v>5</v>
      </c>
      <c r="AZ114" s="68">
        <f>SUM(N114:AY114)</f>
        <v>0</v>
      </c>
      <c r="BA114" s="69">
        <v>35</v>
      </c>
      <c r="BB114" s="69">
        <v>70</v>
      </c>
      <c r="BC114" s="69">
        <f>BA114*AZ114</f>
        <v>0</v>
      </c>
    </row>
    <row r="115" spans="1:55">
      <c r="D115" s="54" t="s">
        <v>6</v>
      </c>
      <c r="F115" s="54" t="s">
        <v>4433</v>
      </c>
      <c r="G115" s="54" t="s">
        <v>4434</v>
      </c>
      <c r="H115" s="54" t="s">
        <v>4548</v>
      </c>
      <c r="I115" s="54" t="s">
        <v>4572</v>
      </c>
      <c r="J115" s="54" t="s">
        <v>4573</v>
      </c>
      <c r="K115" s="54" t="s">
        <v>4576</v>
      </c>
      <c r="L115" s="54" t="s">
        <v>4577</v>
      </c>
      <c r="M115" s="56">
        <f t="shared" si="2"/>
        <v>45958</v>
      </c>
      <c r="N115" s="59" t="s">
        <v>4574</v>
      </c>
      <c r="O115" s="58" t="s">
        <v>2234</v>
      </c>
      <c r="P115" s="59" t="s">
        <v>4575</v>
      </c>
      <c r="Q115" s="58" t="s">
        <v>2234</v>
      </c>
      <c r="R115" s="62" t="s">
        <v>4440</v>
      </c>
      <c r="S115" s="73" t="s">
        <v>4530</v>
      </c>
      <c r="T115" s="65" t="s">
        <v>4442</v>
      </c>
      <c r="U115" s="70" t="s">
        <v>4477</v>
      </c>
      <c r="V115" s="65" t="s">
        <v>4444</v>
      </c>
      <c r="W115" s="70" t="s">
        <v>4478</v>
      </c>
      <c r="X115" s="65" t="s">
        <v>4446</v>
      </c>
      <c r="Y115" s="70" t="s">
        <v>4474</v>
      </c>
      <c r="Z115" s="65" t="s">
        <v>4448</v>
      </c>
      <c r="AA115" s="71" t="s">
        <v>4469</v>
      </c>
      <c r="AB115" s="65" t="s">
        <v>4450</v>
      </c>
      <c r="AC115" s="70" t="s">
        <v>4477</v>
      </c>
      <c r="AD115" s="65" t="s">
        <v>4451</v>
      </c>
      <c r="AE115" s="71" t="s">
        <v>2767</v>
      </c>
      <c r="AF115" s="67"/>
      <c r="AG115" s="67"/>
      <c r="AH115" s="67"/>
      <c r="AI115" s="67"/>
      <c r="AJ115" s="67"/>
      <c r="AK115" s="67"/>
      <c r="AL115" s="67"/>
      <c r="AM115" s="67"/>
      <c r="AN115" s="67"/>
      <c r="AO115" s="67"/>
      <c r="AP115" s="67"/>
      <c r="AQ115" s="67"/>
      <c r="AR115" s="67"/>
      <c r="AS115" s="67"/>
      <c r="AT115" s="67"/>
      <c r="AU115" s="67"/>
      <c r="AV115" s="67"/>
      <c r="AW115" s="67"/>
      <c r="AX115" s="67"/>
      <c r="AY115" s="67"/>
      <c r="AZ115" s="54">
        <f>IF(AZ116&gt;0,"",0)</f>
        <v>0</v>
      </c>
    </row>
    <row r="116" spans="1:55" ht="111.65" customHeight="1">
      <c r="A116" s="102" t="s">
        <v>5</v>
      </c>
      <c r="D116" s="55" t="s">
        <v>6</v>
      </c>
      <c r="F116" s="55" t="s">
        <v>4433</v>
      </c>
      <c r="G116" s="55" t="s">
        <v>4434</v>
      </c>
      <c r="H116" s="55" t="s">
        <v>4548</v>
      </c>
      <c r="I116" s="55" t="s">
        <v>4572</v>
      </c>
      <c r="J116" s="55" t="s">
        <v>4573</v>
      </c>
      <c r="K116" s="55" t="s">
        <v>4576</v>
      </c>
      <c r="L116" s="55" t="s">
        <v>4577</v>
      </c>
      <c r="M116" s="57">
        <f t="shared" si="2"/>
        <v>45958</v>
      </c>
      <c r="N116" s="106" t="s">
        <v>5</v>
      </c>
      <c r="O116" s="107" t="s">
        <v>5</v>
      </c>
      <c r="P116" s="106" t="s">
        <v>5</v>
      </c>
      <c r="Q116" s="107" t="s">
        <v>5</v>
      </c>
      <c r="R116" s="104"/>
      <c r="S116" s="105"/>
      <c r="T116" s="104"/>
      <c r="U116" s="105"/>
      <c r="V116" s="104"/>
      <c r="W116" s="105"/>
      <c r="X116" s="104"/>
      <c r="Y116" s="105"/>
      <c r="Z116" s="104"/>
      <c r="AA116" s="105"/>
      <c r="AB116" s="104"/>
      <c r="AC116" s="105"/>
      <c r="AD116" s="104"/>
      <c r="AE116" s="105"/>
      <c r="AF116" s="103" t="s">
        <v>5</v>
      </c>
      <c r="AG116" s="103" t="s">
        <v>5</v>
      </c>
      <c r="AH116" s="103" t="s">
        <v>5</v>
      </c>
      <c r="AI116" s="103" t="s">
        <v>5</v>
      </c>
      <c r="AJ116" s="103" t="s">
        <v>5</v>
      </c>
      <c r="AK116" s="103" t="s">
        <v>5</v>
      </c>
      <c r="AL116" s="103" t="s">
        <v>5</v>
      </c>
      <c r="AM116" s="103" t="s">
        <v>5</v>
      </c>
      <c r="AN116" s="103" t="s">
        <v>5</v>
      </c>
      <c r="AO116" s="103" t="s">
        <v>5</v>
      </c>
      <c r="AP116" s="103" t="s">
        <v>5</v>
      </c>
      <c r="AQ116" s="103" t="s">
        <v>5</v>
      </c>
      <c r="AR116" s="103" t="s">
        <v>5</v>
      </c>
      <c r="AS116" s="103" t="s">
        <v>5</v>
      </c>
      <c r="AT116" s="103" t="s">
        <v>5</v>
      </c>
      <c r="AU116" s="103" t="s">
        <v>5</v>
      </c>
      <c r="AV116" s="103" t="s">
        <v>5</v>
      </c>
      <c r="AW116" s="103" t="s">
        <v>5</v>
      </c>
      <c r="AX116" s="103" t="s">
        <v>5</v>
      </c>
      <c r="AY116" s="103" t="s">
        <v>5</v>
      </c>
      <c r="AZ116" s="68">
        <f>SUM(N116:AY116)</f>
        <v>0</v>
      </c>
      <c r="BA116" s="69">
        <v>35</v>
      </c>
      <c r="BB116" s="69">
        <v>70</v>
      </c>
      <c r="BC116" s="69">
        <f>BA116*AZ116</f>
        <v>0</v>
      </c>
    </row>
    <row r="117" spans="1:55">
      <c r="D117" s="54" t="s">
        <v>6</v>
      </c>
      <c r="F117" s="54" t="s">
        <v>4433</v>
      </c>
      <c r="G117" s="54" t="s">
        <v>4434</v>
      </c>
      <c r="H117" s="54" t="s">
        <v>4548</v>
      </c>
      <c r="I117" s="54" t="s">
        <v>4572</v>
      </c>
      <c r="J117" s="54" t="s">
        <v>4573</v>
      </c>
      <c r="K117" s="54" t="s">
        <v>4486</v>
      </c>
      <c r="L117" s="54" t="s">
        <v>4487</v>
      </c>
      <c r="M117" s="56">
        <f t="shared" ref="M117:M148" si="3">DATE(2025,10,28)</f>
        <v>45958</v>
      </c>
      <c r="N117" s="59" t="s">
        <v>4574</v>
      </c>
      <c r="O117" s="60" t="s">
        <v>4492</v>
      </c>
      <c r="P117" s="59" t="s">
        <v>4575</v>
      </c>
      <c r="Q117" s="60" t="s">
        <v>4451</v>
      </c>
      <c r="R117" s="62" t="s">
        <v>4440</v>
      </c>
      <c r="S117" s="63" t="s">
        <v>4467</v>
      </c>
      <c r="T117" s="65" t="s">
        <v>4442</v>
      </c>
      <c r="U117" s="66" t="s">
        <v>4468</v>
      </c>
      <c r="V117" s="65" t="s">
        <v>4444</v>
      </c>
      <c r="W117" s="66" t="s">
        <v>4465</v>
      </c>
      <c r="X117" s="65" t="s">
        <v>4446</v>
      </c>
      <c r="Y117" s="66" t="s">
        <v>4462</v>
      </c>
      <c r="Z117" s="65" t="s">
        <v>4448</v>
      </c>
      <c r="AA117" s="66" t="s">
        <v>4467</v>
      </c>
      <c r="AB117" s="65" t="s">
        <v>4450</v>
      </c>
      <c r="AC117" s="66" t="s">
        <v>4525</v>
      </c>
      <c r="AD117" s="65" t="s">
        <v>4451</v>
      </c>
      <c r="AE117" s="66" t="s">
        <v>4467</v>
      </c>
      <c r="AF117" s="67"/>
      <c r="AG117" s="67"/>
      <c r="AH117" s="67"/>
      <c r="AI117" s="67"/>
      <c r="AJ117" s="67"/>
      <c r="AK117" s="67"/>
      <c r="AL117" s="67"/>
      <c r="AM117" s="67"/>
      <c r="AN117" s="67"/>
      <c r="AO117" s="67"/>
      <c r="AP117" s="67"/>
      <c r="AQ117" s="67"/>
      <c r="AR117" s="67"/>
      <c r="AS117" s="67"/>
      <c r="AT117" s="67"/>
      <c r="AU117" s="67"/>
      <c r="AV117" s="67"/>
      <c r="AW117" s="67"/>
      <c r="AX117" s="67"/>
      <c r="AY117" s="67"/>
      <c r="AZ117" s="54">
        <f>IF(AZ118&gt;0,"",0)</f>
        <v>0</v>
      </c>
    </row>
    <row r="118" spans="1:55" ht="111.65" customHeight="1">
      <c r="A118" s="102" t="s">
        <v>5</v>
      </c>
      <c r="D118" s="55" t="s">
        <v>6</v>
      </c>
      <c r="F118" s="55" t="s">
        <v>4433</v>
      </c>
      <c r="G118" s="55" t="s">
        <v>4434</v>
      </c>
      <c r="H118" s="55" t="s">
        <v>4548</v>
      </c>
      <c r="I118" s="55" t="s">
        <v>4572</v>
      </c>
      <c r="J118" s="55" t="s">
        <v>4573</v>
      </c>
      <c r="K118" s="55" t="s">
        <v>4486</v>
      </c>
      <c r="L118" s="55" t="s">
        <v>4487</v>
      </c>
      <c r="M118" s="57">
        <f t="shared" si="3"/>
        <v>45958</v>
      </c>
      <c r="N118" s="104"/>
      <c r="O118" s="105"/>
      <c r="P118" s="104"/>
      <c r="Q118" s="105"/>
      <c r="R118" s="104"/>
      <c r="S118" s="105"/>
      <c r="T118" s="104"/>
      <c r="U118" s="105"/>
      <c r="V118" s="104"/>
      <c r="W118" s="105"/>
      <c r="X118" s="104"/>
      <c r="Y118" s="105"/>
      <c r="Z118" s="104"/>
      <c r="AA118" s="105"/>
      <c r="AB118" s="104"/>
      <c r="AC118" s="105"/>
      <c r="AD118" s="104"/>
      <c r="AE118" s="105"/>
      <c r="AF118" s="103" t="s">
        <v>5</v>
      </c>
      <c r="AG118" s="103" t="s">
        <v>5</v>
      </c>
      <c r="AH118" s="103" t="s">
        <v>5</v>
      </c>
      <c r="AI118" s="103" t="s">
        <v>5</v>
      </c>
      <c r="AJ118" s="103" t="s">
        <v>5</v>
      </c>
      <c r="AK118" s="103" t="s">
        <v>5</v>
      </c>
      <c r="AL118" s="103" t="s">
        <v>5</v>
      </c>
      <c r="AM118" s="103" t="s">
        <v>5</v>
      </c>
      <c r="AN118" s="103" t="s">
        <v>5</v>
      </c>
      <c r="AO118" s="103" t="s">
        <v>5</v>
      </c>
      <c r="AP118" s="103" t="s">
        <v>5</v>
      </c>
      <c r="AQ118" s="103" t="s">
        <v>5</v>
      </c>
      <c r="AR118" s="103" t="s">
        <v>5</v>
      </c>
      <c r="AS118" s="103" t="s">
        <v>5</v>
      </c>
      <c r="AT118" s="103" t="s">
        <v>5</v>
      </c>
      <c r="AU118" s="103" t="s">
        <v>5</v>
      </c>
      <c r="AV118" s="103" t="s">
        <v>5</v>
      </c>
      <c r="AW118" s="103" t="s">
        <v>5</v>
      </c>
      <c r="AX118" s="103" t="s">
        <v>5</v>
      </c>
      <c r="AY118" s="103" t="s">
        <v>5</v>
      </c>
      <c r="AZ118" s="68">
        <f>SUM(N118:AY118)</f>
        <v>0</v>
      </c>
      <c r="BA118" s="69">
        <v>35</v>
      </c>
      <c r="BB118" s="69">
        <v>70</v>
      </c>
      <c r="BC118" s="69">
        <f>BA118*AZ118</f>
        <v>0</v>
      </c>
    </row>
    <row r="119" spans="1:55">
      <c r="D119" s="54" t="s">
        <v>6</v>
      </c>
      <c r="F119" s="54" t="s">
        <v>4433</v>
      </c>
      <c r="G119" s="54" t="s">
        <v>4434</v>
      </c>
      <c r="H119" s="54" t="s">
        <v>4435</v>
      </c>
      <c r="I119" s="54" t="s">
        <v>4578</v>
      </c>
      <c r="J119" s="54" t="s">
        <v>4579</v>
      </c>
      <c r="K119" s="54" t="s">
        <v>2558</v>
      </c>
      <c r="L119" s="54" t="s">
        <v>4561</v>
      </c>
      <c r="M119" s="56">
        <f t="shared" si="3"/>
        <v>45958</v>
      </c>
      <c r="N119" s="59" t="s">
        <v>4451</v>
      </c>
      <c r="O119" s="72" t="s">
        <v>4474</v>
      </c>
      <c r="P119" s="59" t="s">
        <v>4452</v>
      </c>
      <c r="Q119" s="72" t="s">
        <v>4474</v>
      </c>
      <c r="R119" s="62" t="s">
        <v>4453</v>
      </c>
      <c r="S119" s="73" t="s">
        <v>4474</v>
      </c>
      <c r="T119" s="65" t="s">
        <v>4454</v>
      </c>
      <c r="U119" s="70" t="s">
        <v>4474</v>
      </c>
      <c r="V119" s="65" t="s">
        <v>2241</v>
      </c>
      <c r="W119" s="70" t="s">
        <v>4474</v>
      </c>
      <c r="X119" s="65" t="s">
        <v>4456</v>
      </c>
      <c r="Y119" s="70" t="s">
        <v>4478</v>
      </c>
      <c r="Z119" s="65" t="s">
        <v>4457</v>
      </c>
      <c r="AA119" s="70" t="s">
        <v>4478</v>
      </c>
      <c r="AB119" s="65" t="s">
        <v>4459</v>
      </c>
      <c r="AC119" s="71" t="s">
        <v>2767</v>
      </c>
      <c r="AD119" s="65" t="s">
        <v>4460</v>
      </c>
      <c r="AE119" s="71" t="s">
        <v>4469</v>
      </c>
      <c r="AF119" s="65" t="s">
        <v>4461</v>
      </c>
      <c r="AG119" s="71" t="s">
        <v>2241</v>
      </c>
      <c r="AH119" s="65" t="s">
        <v>4440</v>
      </c>
      <c r="AI119" s="71" t="s">
        <v>2241</v>
      </c>
      <c r="AJ119" s="67"/>
      <c r="AK119" s="67"/>
      <c r="AL119" s="67"/>
      <c r="AM119" s="67"/>
      <c r="AN119" s="67"/>
      <c r="AO119" s="67"/>
      <c r="AP119" s="67"/>
      <c r="AQ119" s="67"/>
      <c r="AR119" s="67"/>
      <c r="AS119" s="67"/>
      <c r="AT119" s="67"/>
      <c r="AU119" s="67"/>
      <c r="AV119" s="67"/>
      <c r="AW119" s="67"/>
      <c r="AX119" s="67"/>
      <c r="AY119" s="67"/>
      <c r="AZ119" s="54">
        <f>IF(AZ120&gt;0,"",0)</f>
        <v>0</v>
      </c>
    </row>
    <row r="120" spans="1:55" ht="111.65" customHeight="1">
      <c r="A120" s="102" t="s">
        <v>5</v>
      </c>
      <c r="D120" s="55" t="s">
        <v>6</v>
      </c>
      <c r="F120" s="55" t="s">
        <v>4433</v>
      </c>
      <c r="G120" s="55" t="s">
        <v>4434</v>
      </c>
      <c r="H120" s="55" t="s">
        <v>4435</v>
      </c>
      <c r="I120" s="55" t="s">
        <v>4578</v>
      </c>
      <c r="J120" s="55" t="s">
        <v>4579</v>
      </c>
      <c r="K120" s="55" t="s">
        <v>2558</v>
      </c>
      <c r="L120" s="55" t="s">
        <v>4561</v>
      </c>
      <c r="M120" s="57">
        <f t="shared" si="3"/>
        <v>45958</v>
      </c>
      <c r="N120" s="104"/>
      <c r="O120" s="105"/>
      <c r="P120" s="104"/>
      <c r="Q120" s="105"/>
      <c r="R120" s="104"/>
      <c r="S120" s="105"/>
      <c r="T120" s="104"/>
      <c r="U120" s="105"/>
      <c r="V120" s="104"/>
      <c r="W120" s="105"/>
      <c r="X120" s="104"/>
      <c r="Y120" s="105"/>
      <c r="Z120" s="104"/>
      <c r="AA120" s="105"/>
      <c r="AB120" s="104"/>
      <c r="AC120" s="105"/>
      <c r="AD120" s="104"/>
      <c r="AE120" s="105"/>
      <c r="AF120" s="104"/>
      <c r="AG120" s="105"/>
      <c r="AH120" s="104"/>
      <c r="AI120" s="105"/>
      <c r="AJ120" s="103" t="s">
        <v>5</v>
      </c>
      <c r="AK120" s="103" t="s">
        <v>5</v>
      </c>
      <c r="AL120" s="103" t="s">
        <v>5</v>
      </c>
      <c r="AM120" s="103" t="s">
        <v>5</v>
      </c>
      <c r="AN120" s="103" t="s">
        <v>5</v>
      </c>
      <c r="AO120" s="103" t="s">
        <v>5</v>
      </c>
      <c r="AP120" s="103" t="s">
        <v>5</v>
      </c>
      <c r="AQ120" s="103" t="s">
        <v>5</v>
      </c>
      <c r="AR120" s="103" t="s">
        <v>5</v>
      </c>
      <c r="AS120" s="103" t="s">
        <v>5</v>
      </c>
      <c r="AT120" s="103" t="s">
        <v>5</v>
      </c>
      <c r="AU120" s="103" t="s">
        <v>5</v>
      </c>
      <c r="AV120" s="103" t="s">
        <v>5</v>
      </c>
      <c r="AW120" s="103" t="s">
        <v>5</v>
      </c>
      <c r="AX120" s="103" t="s">
        <v>5</v>
      </c>
      <c r="AY120" s="103" t="s">
        <v>5</v>
      </c>
      <c r="AZ120" s="68">
        <f>SUM(N120:AY120)</f>
        <v>0</v>
      </c>
      <c r="BA120" s="69">
        <v>50</v>
      </c>
      <c r="BB120" s="69">
        <v>100</v>
      </c>
      <c r="BC120" s="69">
        <f>BA120*AZ120</f>
        <v>0</v>
      </c>
    </row>
    <row r="121" spans="1:55">
      <c r="D121" s="54" t="s">
        <v>6</v>
      </c>
      <c r="F121" s="54" t="s">
        <v>4433</v>
      </c>
      <c r="G121" s="54" t="s">
        <v>4434</v>
      </c>
      <c r="H121" s="54" t="s">
        <v>4548</v>
      </c>
      <c r="I121" s="54" t="s">
        <v>4580</v>
      </c>
      <c r="J121" s="54" t="s">
        <v>4581</v>
      </c>
      <c r="K121" s="54" t="s">
        <v>4582</v>
      </c>
      <c r="L121" s="54" t="s">
        <v>4439</v>
      </c>
      <c r="M121" s="56">
        <f t="shared" si="3"/>
        <v>45958</v>
      </c>
      <c r="N121" s="59" t="s">
        <v>4574</v>
      </c>
      <c r="O121" s="58" t="s">
        <v>2234</v>
      </c>
      <c r="P121" s="59" t="s">
        <v>4575</v>
      </c>
      <c r="Q121" s="58" t="s">
        <v>2234</v>
      </c>
      <c r="R121" s="62" t="s">
        <v>4440</v>
      </c>
      <c r="S121" s="73" t="s">
        <v>4474</v>
      </c>
      <c r="T121" s="65" t="s">
        <v>4442</v>
      </c>
      <c r="U121" s="71" t="s">
        <v>4469</v>
      </c>
      <c r="V121" s="65" t="s">
        <v>4444</v>
      </c>
      <c r="W121" s="70" t="s">
        <v>4442</v>
      </c>
      <c r="X121" s="65" t="s">
        <v>4446</v>
      </c>
      <c r="Y121" s="70" t="s">
        <v>4442</v>
      </c>
      <c r="Z121" s="65" t="s">
        <v>4448</v>
      </c>
      <c r="AA121" s="70" t="s">
        <v>4442</v>
      </c>
      <c r="AB121" s="65" t="s">
        <v>4450</v>
      </c>
      <c r="AC121" s="70" t="s">
        <v>4478</v>
      </c>
      <c r="AD121" s="65" t="s">
        <v>4451</v>
      </c>
      <c r="AE121" s="70" t="s">
        <v>4474</v>
      </c>
      <c r="AF121" s="67"/>
      <c r="AG121" s="67"/>
      <c r="AH121" s="67"/>
      <c r="AI121" s="67"/>
      <c r="AJ121" s="67"/>
      <c r="AK121" s="67"/>
      <c r="AL121" s="67"/>
      <c r="AM121" s="67"/>
      <c r="AN121" s="67"/>
      <c r="AO121" s="67"/>
      <c r="AP121" s="67"/>
      <c r="AQ121" s="67"/>
      <c r="AR121" s="67"/>
      <c r="AS121" s="67"/>
      <c r="AT121" s="67"/>
      <c r="AU121" s="67"/>
      <c r="AV121" s="67"/>
      <c r="AW121" s="67"/>
      <c r="AX121" s="67"/>
      <c r="AY121" s="67"/>
      <c r="AZ121" s="54">
        <f>IF(AZ122&gt;0,"",0)</f>
        <v>0</v>
      </c>
    </row>
    <row r="122" spans="1:55" ht="111.65" customHeight="1">
      <c r="A122" s="102" t="s">
        <v>5</v>
      </c>
      <c r="D122" s="55" t="s">
        <v>6</v>
      </c>
      <c r="F122" s="55" t="s">
        <v>4433</v>
      </c>
      <c r="G122" s="55" t="s">
        <v>4434</v>
      </c>
      <c r="H122" s="55" t="s">
        <v>4548</v>
      </c>
      <c r="I122" s="55" t="s">
        <v>4580</v>
      </c>
      <c r="J122" s="55" t="s">
        <v>4581</v>
      </c>
      <c r="K122" s="55" t="s">
        <v>4582</v>
      </c>
      <c r="L122" s="55" t="s">
        <v>4439</v>
      </c>
      <c r="M122" s="57">
        <f t="shared" si="3"/>
        <v>45958</v>
      </c>
      <c r="N122" s="106" t="s">
        <v>5</v>
      </c>
      <c r="O122" s="107" t="s">
        <v>5</v>
      </c>
      <c r="P122" s="106" t="s">
        <v>5</v>
      </c>
      <c r="Q122" s="107" t="s">
        <v>5</v>
      </c>
      <c r="R122" s="104"/>
      <c r="S122" s="105"/>
      <c r="T122" s="104"/>
      <c r="U122" s="105"/>
      <c r="V122" s="104"/>
      <c r="W122" s="105"/>
      <c r="X122" s="104"/>
      <c r="Y122" s="105"/>
      <c r="Z122" s="104"/>
      <c r="AA122" s="105"/>
      <c r="AB122" s="104"/>
      <c r="AC122" s="105"/>
      <c r="AD122" s="104"/>
      <c r="AE122" s="105"/>
      <c r="AF122" s="103" t="s">
        <v>5</v>
      </c>
      <c r="AG122" s="103" t="s">
        <v>5</v>
      </c>
      <c r="AH122" s="103" t="s">
        <v>5</v>
      </c>
      <c r="AI122" s="103" t="s">
        <v>5</v>
      </c>
      <c r="AJ122" s="103" t="s">
        <v>5</v>
      </c>
      <c r="AK122" s="103" t="s">
        <v>5</v>
      </c>
      <c r="AL122" s="103" t="s">
        <v>5</v>
      </c>
      <c r="AM122" s="103" t="s">
        <v>5</v>
      </c>
      <c r="AN122" s="103" t="s">
        <v>5</v>
      </c>
      <c r="AO122" s="103" t="s">
        <v>5</v>
      </c>
      <c r="AP122" s="103" t="s">
        <v>5</v>
      </c>
      <c r="AQ122" s="103" t="s">
        <v>5</v>
      </c>
      <c r="AR122" s="103" t="s">
        <v>5</v>
      </c>
      <c r="AS122" s="103" t="s">
        <v>5</v>
      </c>
      <c r="AT122" s="103" t="s">
        <v>5</v>
      </c>
      <c r="AU122" s="103" t="s">
        <v>5</v>
      </c>
      <c r="AV122" s="103" t="s">
        <v>5</v>
      </c>
      <c r="AW122" s="103" t="s">
        <v>5</v>
      </c>
      <c r="AX122" s="103" t="s">
        <v>5</v>
      </c>
      <c r="AY122" s="103" t="s">
        <v>5</v>
      </c>
      <c r="AZ122" s="68">
        <f>SUM(N122:AY122)</f>
        <v>0</v>
      </c>
      <c r="BA122" s="69">
        <v>50</v>
      </c>
      <c r="BB122" s="69">
        <v>90</v>
      </c>
      <c r="BC122" s="69">
        <f>BA122*AZ122</f>
        <v>0</v>
      </c>
    </row>
    <row r="123" spans="1:55">
      <c r="D123" s="54" t="s">
        <v>6</v>
      </c>
      <c r="F123" s="54" t="s">
        <v>4433</v>
      </c>
      <c r="G123" s="54" t="s">
        <v>4434</v>
      </c>
      <c r="H123" s="54" t="s">
        <v>4548</v>
      </c>
      <c r="I123" s="54" t="s">
        <v>4580</v>
      </c>
      <c r="J123" s="54" t="s">
        <v>4581</v>
      </c>
      <c r="K123" s="54" t="s">
        <v>4526</v>
      </c>
      <c r="L123" s="54" t="s">
        <v>4527</v>
      </c>
      <c r="M123" s="56">
        <f t="shared" si="3"/>
        <v>45958</v>
      </c>
      <c r="N123" s="59" t="s">
        <v>4574</v>
      </c>
      <c r="O123" s="72" t="s">
        <v>4478</v>
      </c>
      <c r="P123" s="59" t="s">
        <v>4575</v>
      </c>
      <c r="Q123" s="72" t="s">
        <v>4478</v>
      </c>
      <c r="R123" s="62" t="s">
        <v>4440</v>
      </c>
      <c r="S123" s="63" t="s">
        <v>4468</v>
      </c>
      <c r="T123" s="65" t="s">
        <v>4442</v>
      </c>
      <c r="U123" s="66" t="s">
        <v>4468</v>
      </c>
      <c r="V123" s="65" t="s">
        <v>4444</v>
      </c>
      <c r="W123" s="66" t="s">
        <v>4489</v>
      </c>
      <c r="X123" s="65" t="s">
        <v>4446</v>
      </c>
      <c r="Y123" s="66" t="s">
        <v>4468</v>
      </c>
      <c r="Z123" s="65" t="s">
        <v>4448</v>
      </c>
      <c r="AA123" s="66" t="s">
        <v>4468</v>
      </c>
      <c r="AB123" s="65" t="s">
        <v>4450</v>
      </c>
      <c r="AC123" s="66" t="s">
        <v>4468</v>
      </c>
      <c r="AD123" s="65" t="s">
        <v>4451</v>
      </c>
      <c r="AE123" s="66" t="s">
        <v>4465</v>
      </c>
      <c r="AF123" s="67"/>
      <c r="AG123" s="67"/>
      <c r="AH123" s="67"/>
      <c r="AI123" s="67"/>
      <c r="AJ123" s="67"/>
      <c r="AK123" s="67"/>
      <c r="AL123" s="67"/>
      <c r="AM123" s="67"/>
      <c r="AN123" s="67"/>
      <c r="AO123" s="67"/>
      <c r="AP123" s="67"/>
      <c r="AQ123" s="67"/>
      <c r="AR123" s="67"/>
      <c r="AS123" s="67"/>
      <c r="AT123" s="67"/>
      <c r="AU123" s="67"/>
      <c r="AV123" s="67"/>
      <c r="AW123" s="67"/>
      <c r="AX123" s="67"/>
      <c r="AY123" s="67"/>
      <c r="AZ123" s="54">
        <f>IF(AZ124&gt;0,"",0)</f>
        <v>0</v>
      </c>
    </row>
    <row r="124" spans="1:55" ht="111.65" customHeight="1">
      <c r="A124" s="102" t="s">
        <v>5</v>
      </c>
      <c r="D124" s="55" t="s">
        <v>6</v>
      </c>
      <c r="F124" s="55" t="s">
        <v>4433</v>
      </c>
      <c r="G124" s="55" t="s">
        <v>4434</v>
      </c>
      <c r="H124" s="55" t="s">
        <v>4548</v>
      </c>
      <c r="I124" s="55" t="s">
        <v>4580</v>
      </c>
      <c r="J124" s="55" t="s">
        <v>4581</v>
      </c>
      <c r="K124" s="55" t="s">
        <v>4526</v>
      </c>
      <c r="L124" s="55" t="s">
        <v>4527</v>
      </c>
      <c r="M124" s="57">
        <f t="shared" si="3"/>
        <v>45958</v>
      </c>
      <c r="N124" s="104"/>
      <c r="O124" s="105"/>
      <c r="P124" s="104"/>
      <c r="Q124" s="105"/>
      <c r="R124" s="104"/>
      <c r="S124" s="105"/>
      <c r="T124" s="104"/>
      <c r="U124" s="105"/>
      <c r="V124" s="104"/>
      <c r="W124" s="105"/>
      <c r="X124" s="104"/>
      <c r="Y124" s="105"/>
      <c r="Z124" s="104"/>
      <c r="AA124" s="105"/>
      <c r="AB124" s="104"/>
      <c r="AC124" s="105"/>
      <c r="AD124" s="104"/>
      <c r="AE124" s="105"/>
      <c r="AF124" s="103" t="s">
        <v>5</v>
      </c>
      <c r="AG124" s="103" t="s">
        <v>5</v>
      </c>
      <c r="AH124" s="103" t="s">
        <v>5</v>
      </c>
      <c r="AI124" s="103" t="s">
        <v>5</v>
      </c>
      <c r="AJ124" s="103" t="s">
        <v>5</v>
      </c>
      <c r="AK124" s="103" t="s">
        <v>5</v>
      </c>
      <c r="AL124" s="103" t="s">
        <v>5</v>
      </c>
      <c r="AM124" s="103" t="s">
        <v>5</v>
      </c>
      <c r="AN124" s="103" t="s">
        <v>5</v>
      </c>
      <c r="AO124" s="103" t="s">
        <v>5</v>
      </c>
      <c r="AP124" s="103" t="s">
        <v>5</v>
      </c>
      <c r="AQ124" s="103" t="s">
        <v>5</v>
      </c>
      <c r="AR124" s="103" t="s">
        <v>5</v>
      </c>
      <c r="AS124" s="103" t="s">
        <v>5</v>
      </c>
      <c r="AT124" s="103" t="s">
        <v>5</v>
      </c>
      <c r="AU124" s="103" t="s">
        <v>5</v>
      </c>
      <c r="AV124" s="103" t="s">
        <v>5</v>
      </c>
      <c r="AW124" s="103" t="s">
        <v>5</v>
      </c>
      <c r="AX124" s="103" t="s">
        <v>5</v>
      </c>
      <c r="AY124" s="103" t="s">
        <v>5</v>
      </c>
      <c r="AZ124" s="68">
        <f>SUM(N124:AY124)</f>
        <v>0</v>
      </c>
      <c r="BA124" s="69">
        <v>45</v>
      </c>
      <c r="BB124" s="69">
        <v>90</v>
      </c>
      <c r="BC124" s="69">
        <f>BA124*AZ124</f>
        <v>0</v>
      </c>
    </row>
    <row r="125" spans="1:55">
      <c r="D125" s="54" t="s">
        <v>6</v>
      </c>
      <c r="F125" s="54" t="s">
        <v>4433</v>
      </c>
      <c r="G125" s="54" t="s">
        <v>4434</v>
      </c>
      <c r="H125" s="54" t="s">
        <v>4435</v>
      </c>
      <c r="I125" s="54" t="s">
        <v>4583</v>
      </c>
      <c r="J125" s="54" t="s">
        <v>4584</v>
      </c>
      <c r="K125" s="54" t="s">
        <v>4582</v>
      </c>
      <c r="L125" s="54" t="s">
        <v>4439</v>
      </c>
      <c r="M125" s="56">
        <f t="shared" si="3"/>
        <v>45958</v>
      </c>
      <c r="N125" s="59" t="s">
        <v>4444</v>
      </c>
      <c r="O125" s="72" t="s">
        <v>4530</v>
      </c>
      <c r="P125" s="59" t="s">
        <v>4446</v>
      </c>
      <c r="Q125" s="72" t="s">
        <v>4474</v>
      </c>
      <c r="R125" s="62" t="s">
        <v>4448</v>
      </c>
      <c r="S125" s="73" t="s">
        <v>4530</v>
      </c>
      <c r="T125" s="65" t="s">
        <v>4450</v>
      </c>
      <c r="U125" s="66" t="s">
        <v>4492</v>
      </c>
      <c r="V125" s="65" t="s">
        <v>4451</v>
      </c>
      <c r="W125" s="70" t="s">
        <v>4442</v>
      </c>
      <c r="X125" s="65" t="s">
        <v>4452</v>
      </c>
      <c r="Y125" s="70" t="s">
        <v>4442</v>
      </c>
      <c r="Z125" s="65" t="s">
        <v>4453</v>
      </c>
      <c r="AA125" s="66" t="s">
        <v>4467</v>
      </c>
      <c r="AB125" s="65" t="s">
        <v>4454</v>
      </c>
      <c r="AC125" s="66" t="s">
        <v>4492</v>
      </c>
      <c r="AD125" s="65" t="s">
        <v>2241</v>
      </c>
      <c r="AE125" s="70" t="s">
        <v>4530</v>
      </c>
      <c r="AF125" s="65" t="s">
        <v>4456</v>
      </c>
      <c r="AG125" s="70" t="s">
        <v>4530</v>
      </c>
      <c r="AH125" s="65" t="s">
        <v>4457</v>
      </c>
      <c r="AI125" s="70" t="s">
        <v>4530</v>
      </c>
      <c r="AJ125" s="65" t="s">
        <v>4459</v>
      </c>
      <c r="AK125" s="70" t="s">
        <v>4474</v>
      </c>
      <c r="AL125" s="65" t="s">
        <v>4460</v>
      </c>
      <c r="AM125" s="64" t="s">
        <v>2234</v>
      </c>
      <c r="AN125" s="67"/>
      <c r="AO125" s="67"/>
      <c r="AP125" s="67"/>
      <c r="AQ125" s="67"/>
      <c r="AR125" s="67"/>
      <c r="AS125" s="67"/>
      <c r="AT125" s="67"/>
      <c r="AU125" s="67"/>
      <c r="AV125" s="67"/>
      <c r="AW125" s="67"/>
      <c r="AX125" s="67"/>
      <c r="AY125" s="67"/>
      <c r="AZ125" s="54">
        <f>IF(AZ126&gt;0,"",0)</f>
        <v>0</v>
      </c>
    </row>
    <row r="126" spans="1:55" ht="111.65" customHeight="1">
      <c r="A126" s="102" t="s">
        <v>5</v>
      </c>
      <c r="D126" s="55" t="s">
        <v>6</v>
      </c>
      <c r="F126" s="55" t="s">
        <v>4433</v>
      </c>
      <c r="G126" s="55" t="s">
        <v>4434</v>
      </c>
      <c r="H126" s="55" t="s">
        <v>4435</v>
      </c>
      <c r="I126" s="55" t="s">
        <v>4583</v>
      </c>
      <c r="J126" s="55" t="s">
        <v>4584</v>
      </c>
      <c r="K126" s="55" t="s">
        <v>4582</v>
      </c>
      <c r="L126" s="55" t="s">
        <v>4439</v>
      </c>
      <c r="M126" s="57">
        <f t="shared" si="3"/>
        <v>45958</v>
      </c>
      <c r="N126" s="104"/>
      <c r="O126" s="105"/>
      <c r="P126" s="104"/>
      <c r="Q126" s="105"/>
      <c r="R126" s="104"/>
      <c r="S126" s="105"/>
      <c r="T126" s="104"/>
      <c r="U126" s="105"/>
      <c r="V126" s="104"/>
      <c r="W126" s="105"/>
      <c r="X126" s="104"/>
      <c r="Y126" s="105"/>
      <c r="Z126" s="104"/>
      <c r="AA126" s="105"/>
      <c r="AB126" s="104"/>
      <c r="AC126" s="105"/>
      <c r="AD126" s="104"/>
      <c r="AE126" s="105"/>
      <c r="AF126" s="104"/>
      <c r="AG126" s="105"/>
      <c r="AH126" s="104"/>
      <c r="AI126" s="105"/>
      <c r="AJ126" s="104"/>
      <c r="AK126" s="105"/>
      <c r="AL126" s="106" t="s">
        <v>5</v>
      </c>
      <c r="AM126" s="107" t="s">
        <v>5</v>
      </c>
      <c r="AN126" s="103" t="s">
        <v>5</v>
      </c>
      <c r="AO126" s="103" t="s">
        <v>5</v>
      </c>
      <c r="AP126" s="103" t="s">
        <v>5</v>
      </c>
      <c r="AQ126" s="103" t="s">
        <v>5</v>
      </c>
      <c r="AR126" s="103" t="s">
        <v>5</v>
      </c>
      <c r="AS126" s="103" t="s">
        <v>5</v>
      </c>
      <c r="AT126" s="103" t="s">
        <v>5</v>
      </c>
      <c r="AU126" s="103" t="s">
        <v>5</v>
      </c>
      <c r="AV126" s="103" t="s">
        <v>5</v>
      </c>
      <c r="AW126" s="103" t="s">
        <v>5</v>
      </c>
      <c r="AX126" s="103" t="s">
        <v>5</v>
      </c>
      <c r="AY126" s="103" t="s">
        <v>5</v>
      </c>
      <c r="AZ126" s="68">
        <f>SUM(N126:AY126)</f>
        <v>0</v>
      </c>
      <c r="BA126" s="69">
        <v>50</v>
      </c>
      <c r="BB126" s="69">
        <v>95</v>
      </c>
      <c r="BC126" s="69">
        <f>BA126*AZ126</f>
        <v>0</v>
      </c>
    </row>
    <row r="127" spans="1:55">
      <c r="D127" s="54" t="s">
        <v>6</v>
      </c>
      <c r="F127" s="54" t="s">
        <v>4433</v>
      </c>
      <c r="G127" s="54" t="s">
        <v>4434</v>
      </c>
      <c r="H127" s="54" t="s">
        <v>4435</v>
      </c>
      <c r="I127" s="54" t="s">
        <v>4583</v>
      </c>
      <c r="J127" s="54" t="s">
        <v>4584</v>
      </c>
      <c r="K127" s="54" t="s">
        <v>4526</v>
      </c>
      <c r="L127" s="54" t="s">
        <v>4527</v>
      </c>
      <c r="M127" s="56">
        <f t="shared" si="3"/>
        <v>45958</v>
      </c>
      <c r="N127" s="59" t="s">
        <v>4444</v>
      </c>
      <c r="O127" s="60" t="s">
        <v>4525</v>
      </c>
      <c r="P127" s="59" t="s">
        <v>4446</v>
      </c>
      <c r="Q127" s="60" t="s">
        <v>4473</v>
      </c>
      <c r="R127" s="62" t="s">
        <v>4448</v>
      </c>
      <c r="S127" s="63" t="s">
        <v>4473</v>
      </c>
      <c r="T127" s="65" t="s">
        <v>4450</v>
      </c>
      <c r="U127" s="66" t="s">
        <v>4472</v>
      </c>
      <c r="V127" s="65" t="s">
        <v>4451</v>
      </c>
      <c r="W127" s="66" t="s">
        <v>4472</v>
      </c>
      <c r="X127" s="65" t="s">
        <v>4452</v>
      </c>
      <c r="Y127" s="66" t="s">
        <v>4465</v>
      </c>
      <c r="Z127" s="65" t="s">
        <v>4453</v>
      </c>
      <c r="AA127" s="66" t="s">
        <v>4489</v>
      </c>
      <c r="AB127" s="65" t="s">
        <v>4454</v>
      </c>
      <c r="AC127" s="66" t="s">
        <v>4489</v>
      </c>
      <c r="AD127" s="65" t="s">
        <v>2241</v>
      </c>
      <c r="AE127" s="66" t="s">
        <v>4465</v>
      </c>
      <c r="AF127" s="65" t="s">
        <v>4456</v>
      </c>
      <c r="AG127" s="66" t="s">
        <v>4465</v>
      </c>
      <c r="AH127" s="65" t="s">
        <v>4457</v>
      </c>
      <c r="AI127" s="66" t="s">
        <v>4451</v>
      </c>
      <c r="AJ127" s="65" t="s">
        <v>4459</v>
      </c>
      <c r="AK127" s="70" t="s">
        <v>4477</v>
      </c>
      <c r="AL127" s="65" t="s">
        <v>4460</v>
      </c>
      <c r="AM127" s="70" t="s">
        <v>4477</v>
      </c>
      <c r="AN127" s="67"/>
      <c r="AO127" s="67"/>
      <c r="AP127" s="67"/>
      <c r="AQ127" s="67"/>
      <c r="AR127" s="67"/>
      <c r="AS127" s="67"/>
      <c r="AT127" s="67"/>
      <c r="AU127" s="67"/>
      <c r="AV127" s="67"/>
      <c r="AW127" s="67"/>
      <c r="AX127" s="67"/>
      <c r="AY127" s="67"/>
      <c r="AZ127" s="54">
        <f>IF(AZ128&gt;0,"",0)</f>
        <v>0</v>
      </c>
    </row>
    <row r="128" spans="1:55" ht="111.65" customHeight="1">
      <c r="A128" s="102" t="s">
        <v>5</v>
      </c>
      <c r="D128" s="55" t="s">
        <v>6</v>
      </c>
      <c r="F128" s="55" t="s">
        <v>4433</v>
      </c>
      <c r="G128" s="55" t="s">
        <v>4434</v>
      </c>
      <c r="H128" s="55" t="s">
        <v>4435</v>
      </c>
      <c r="I128" s="55" t="s">
        <v>4583</v>
      </c>
      <c r="J128" s="55" t="s">
        <v>4584</v>
      </c>
      <c r="K128" s="55" t="s">
        <v>4526</v>
      </c>
      <c r="L128" s="55" t="s">
        <v>4527</v>
      </c>
      <c r="M128" s="57">
        <f t="shared" si="3"/>
        <v>45958</v>
      </c>
      <c r="N128" s="104"/>
      <c r="O128" s="105"/>
      <c r="P128" s="104"/>
      <c r="Q128" s="105"/>
      <c r="R128" s="104"/>
      <c r="S128" s="105"/>
      <c r="T128" s="104"/>
      <c r="U128" s="105"/>
      <c r="V128" s="104"/>
      <c r="W128" s="105"/>
      <c r="X128" s="104"/>
      <c r="Y128" s="105"/>
      <c r="Z128" s="104"/>
      <c r="AA128" s="105"/>
      <c r="AB128" s="104"/>
      <c r="AC128" s="105"/>
      <c r="AD128" s="104"/>
      <c r="AE128" s="105"/>
      <c r="AF128" s="104"/>
      <c r="AG128" s="105"/>
      <c r="AH128" s="104"/>
      <c r="AI128" s="105"/>
      <c r="AJ128" s="104"/>
      <c r="AK128" s="105"/>
      <c r="AL128" s="104"/>
      <c r="AM128" s="105"/>
      <c r="AN128" s="103" t="s">
        <v>5</v>
      </c>
      <c r="AO128" s="103" t="s">
        <v>5</v>
      </c>
      <c r="AP128" s="103" t="s">
        <v>5</v>
      </c>
      <c r="AQ128" s="103" t="s">
        <v>5</v>
      </c>
      <c r="AR128" s="103" t="s">
        <v>5</v>
      </c>
      <c r="AS128" s="103" t="s">
        <v>5</v>
      </c>
      <c r="AT128" s="103" t="s">
        <v>5</v>
      </c>
      <c r="AU128" s="103" t="s">
        <v>5</v>
      </c>
      <c r="AV128" s="103" t="s">
        <v>5</v>
      </c>
      <c r="AW128" s="103" t="s">
        <v>5</v>
      </c>
      <c r="AX128" s="103" t="s">
        <v>5</v>
      </c>
      <c r="AY128" s="103" t="s">
        <v>5</v>
      </c>
      <c r="AZ128" s="68">
        <f>SUM(N128:AY128)</f>
        <v>0</v>
      </c>
      <c r="BA128" s="69">
        <v>47.5</v>
      </c>
      <c r="BB128" s="69">
        <v>95</v>
      </c>
      <c r="BC128" s="69">
        <f>BA128*AZ128</f>
        <v>0</v>
      </c>
    </row>
    <row r="129" spans="1:55">
      <c r="D129" s="54" t="s">
        <v>6</v>
      </c>
      <c r="F129" s="54" t="s">
        <v>4433</v>
      </c>
      <c r="G129" s="54" t="s">
        <v>4434</v>
      </c>
      <c r="H129" s="54" t="s">
        <v>4522</v>
      </c>
      <c r="I129" s="54" t="s">
        <v>4585</v>
      </c>
      <c r="J129" s="54" t="s">
        <v>4586</v>
      </c>
      <c r="K129" s="54" t="s">
        <v>4526</v>
      </c>
      <c r="L129" s="54" t="s">
        <v>4527</v>
      </c>
      <c r="M129" s="56">
        <f t="shared" si="3"/>
        <v>45958</v>
      </c>
      <c r="N129" s="59" t="s">
        <v>4574</v>
      </c>
      <c r="O129" s="58" t="s">
        <v>2234</v>
      </c>
      <c r="P129" s="59" t="s">
        <v>4575</v>
      </c>
      <c r="Q129" s="58" t="s">
        <v>2234</v>
      </c>
      <c r="R129" s="62" t="s">
        <v>4440</v>
      </c>
      <c r="S129" s="73" t="s">
        <v>4474</v>
      </c>
      <c r="T129" s="65" t="s">
        <v>4442</v>
      </c>
      <c r="U129" s="71" t="s">
        <v>4469</v>
      </c>
      <c r="V129" s="65" t="s">
        <v>4444</v>
      </c>
      <c r="W129" s="70" t="s">
        <v>4478</v>
      </c>
      <c r="X129" s="65" t="s">
        <v>4446</v>
      </c>
      <c r="Y129" s="70" t="s">
        <v>4530</v>
      </c>
      <c r="Z129" s="65" t="s">
        <v>4448</v>
      </c>
      <c r="AA129" s="70" t="s">
        <v>4478</v>
      </c>
      <c r="AB129" s="65" t="s">
        <v>4450</v>
      </c>
      <c r="AC129" s="70" t="s">
        <v>4530</v>
      </c>
      <c r="AD129" s="65" t="s">
        <v>4451</v>
      </c>
      <c r="AE129" s="70" t="s">
        <v>4474</v>
      </c>
      <c r="AF129" s="67"/>
      <c r="AG129" s="67"/>
      <c r="AH129" s="67"/>
      <c r="AI129" s="67"/>
      <c r="AJ129" s="67"/>
      <c r="AK129" s="67"/>
      <c r="AL129" s="67"/>
      <c r="AM129" s="67"/>
      <c r="AN129" s="67"/>
      <c r="AO129" s="67"/>
      <c r="AP129" s="67"/>
      <c r="AQ129" s="67"/>
      <c r="AR129" s="67"/>
      <c r="AS129" s="67"/>
      <c r="AT129" s="67"/>
      <c r="AU129" s="67"/>
      <c r="AV129" s="67"/>
      <c r="AW129" s="67"/>
      <c r="AX129" s="67"/>
      <c r="AY129" s="67"/>
      <c r="AZ129" s="54">
        <f>IF(AZ130&gt;0,"",0)</f>
        <v>0</v>
      </c>
    </row>
    <row r="130" spans="1:55" ht="111.65" customHeight="1">
      <c r="A130" s="102" t="s">
        <v>5</v>
      </c>
      <c r="D130" s="55" t="s">
        <v>6</v>
      </c>
      <c r="F130" s="55" t="s">
        <v>4433</v>
      </c>
      <c r="G130" s="55" t="s">
        <v>4434</v>
      </c>
      <c r="H130" s="55" t="s">
        <v>4522</v>
      </c>
      <c r="I130" s="55" t="s">
        <v>4585</v>
      </c>
      <c r="J130" s="55" t="s">
        <v>4586</v>
      </c>
      <c r="K130" s="55" t="s">
        <v>4526</v>
      </c>
      <c r="L130" s="55" t="s">
        <v>4527</v>
      </c>
      <c r="M130" s="57">
        <f t="shared" si="3"/>
        <v>45958</v>
      </c>
      <c r="N130" s="106" t="s">
        <v>5</v>
      </c>
      <c r="O130" s="107" t="s">
        <v>5</v>
      </c>
      <c r="P130" s="106" t="s">
        <v>5</v>
      </c>
      <c r="Q130" s="107" t="s">
        <v>5</v>
      </c>
      <c r="R130" s="104"/>
      <c r="S130" s="105"/>
      <c r="T130" s="104"/>
      <c r="U130" s="105"/>
      <c r="V130" s="104"/>
      <c r="W130" s="105"/>
      <c r="X130" s="104"/>
      <c r="Y130" s="105"/>
      <c r="Z130" s="104"/>
      <c r="AA130" s="105"/>
      <c r="AB130" s="104"/>
      <c r="AC130" s="105"/>
      <c r="AD130" s="104"/>
      <c r="AE130" s="105"/>
      <c r="AF130" s="103" t="s">
        <v>5</v>
      </c>
      <c r="AG130" s="103" t="s">
        <v>5</v>
      </c>
      <c r="AH130" s="103" t="s">
        <v>5</v>
      </c>
      <c r="AI130" s="103" t="s">
        <v>5</v>
      </c>
      <c r="AJ130" s="103" t="s">
        <v>5</v>
      </c>
      <c r="AK130" s="103" t="s">
        <v>5</v>
      </c>
      <c r="AL130" s="103" t="s">
        <v>5</v>
      </c>
      <c r="AM130" s="103" t="s">
        <v>5</v>
      </c>
      <c r="AN130" s="103" t="s">
        <v>5</v>
      </c>
      <c r="AO130" s="103" t="s">
        <v>5</v>
      </c>
      <c r="AP130" s="103" t="s">
        <v>5</v>
      </c>
      <c r="AQ130" s="103" t="s">
        <v>5</v>
      </c>
      <c r="AR130" s="103" t="s">
        <v>5</v>
      </c>
      <c r="AS130" s="103" t="s">
        <v>5</v>
      </c>
      <c r="AT130" s="103" t="s">
        <v>5</v>
      </c>
      <c r="AU130" s="103" t="s">
        <v>5</v>
      </c>
      <c r="AV130" s="103" t="s">
        <v>5</v>
      </c>
      <c r="AW130" s="103" t="s">
        <v>5</v>
      </c>
      <c r="AX130" s="103" t="s">
        <v>5</v>
      </c>
      <c r="AY130" s="103" t="s">
        <v>5</v>
      </c>
      <c r="AZ130" s="68">
        <f>SUM(N130:AY130)</f>
        <v>0</v>
      </c>
      <c r="BA130" s="69">
        <v>42.5</v>
      </c>
      <c r="BB130" s="69">
        <v>85</v>
      </c>
      <c r="BC130" s="69">
        <f>BA130*AZ130</f>
        <v>0</v>
      </c>
    </row>
    <row r="131" spans="1:55">
      <c r="D131" s="54" t="s">
        <v>6</v>
      </c>
      <c r="F131" s="54" t="s">
        <v>4433</v>
      </c>
      <c r="G131" s="54" t="s">
        <v>4434</v>
      </c>
      <c r="H131" s="54" t="s">
        <v>4435</v>
      </c>
      <c r="I131" s="54" t="s">
        <v>4587</v>
      </c>
      <c r="J131" s="54" t="s">
        <v>4588</v>
      </c>
      <c r="K131" s="54" t="s">
        <v>4438</v>
      </c>
      <c r="L131" s="54" t="s">
        <v>4439</v>
      </c>
      <c r="M131" s="56">
        <f t="shared" si="3"/>
        <v>45958</v>
      </c>
      <c r="N131" s="59" t="s">
        <v>4451</v>
      </c>
      <c r="O131" s="74" t="s">
        <v>2767</v>
      </c>
      <c r="P131" s="59" t="s">
        <v>4452</v>
      </c>
      <c r="Q131" s="74" t="s">
        <v>2767</v>
      </c>
      <c r="R131" s="62" t="s">
        <v>4453</v>
      </c>
      <c r="S131" s="75" t="s">
        <v>4469</v>
      </c>
      <c r="T131" s="65" t="s">
        <v>4454</v>
      </c>
      <c r="U131" s="71" t="s">
        <v>4469</v>
      </c>
      <c r="V131" s="65" t="s">
        <v>2241</v>
      </c>
      <c r="W131" s="71" t="s">
        <v>4469</v>
      </c>
      <c r="X131" s="65" t="s">
        <v>4456</v>
      </c>
      <c r="Y131" s="71" t="s">
        <v>4469</v>
      </c>
      <c r="Z131" s="65" t="s">
        <v>4457</v>
      </c>
      <c r="AA131" s="71" t="s">
        <v>4469</v>
      </c>
      <c r="AB131" s="65" t="s">
        <v>4459</v>
      </c>
      <c r="AC131" s="71" t="s">
        <v>2767</v>
      </c>
      <c r="AD131" s="65" t="s">
        <v>4460</v>
      </c>
      <c r="AE131" s="71" t="s">
        <v>4469</v>
      </c>
      <c r="AF131" s="65" t="s">
        <v>4461</v>
      </c>
      <c r="AG131" s="71" t="s">
        <v>4469</v>
      </c>
      <c r="AH131" s="65" t="s">
        <v>4440</v>
      </c>
      <c r="AI131" s="71" t="s">
        <v>4469</v>
      </c>
      <c r="AJ131" s="67"/>
      <c r="AK131" s="67"/>
      <c r="AL131" s="67"/>
      <c r="AM131" s="67"/>
      <c r="AN131" s="67"/>
      <c r="AO131" s="67"/>
      <c r="AP131" s="67"/>
      <c r="AQ131" s="67"/>
      <c r="AR131" s="67"/>
      <c r="AS131" s="67"/>
      <c r="AT131" s="67"/>
      <c r="AU131" s="67"/>
      <c r="AV131" s="67"/>
      <c r="AW131" s="67"/>
      <c r="AX131" s="67"/>
      <c r="AY131" s="67"/>
      <c r="AZ131" s="54">
        <f>IF(AZ132&gt;0,"",0)</f>
        <v>0</v>
      </c>
    </row>
    <row r="132" spans="1:55" ht="111.65" customHeight="1">
      <c r="A132" s="102" t="s">
        <v>5</v>
      </c>
      <c r="D132" s="55" t="s">
        <v>6</v>
      </c>
      <c r="F132" s="55" t="s">
        <v>4433</v>
      </c>
      <c r="G132" s="55" t="s">
        <v>4434</v>
      </c>
      <c r="H132" s="55" t="s">
        <v>4435</v>
      </c>
      <c r="I132" s="55" t="s">
        <v>4587</v>
      </c>
      <c r="J132" s="55" t="s">
        <v>4588</v>
      </c>
      <c r="K132" s="55" t="s">
        <v>4438</v>
      </c>
      <c r="L132" s="55" t="s">
        <v>4439</v>
      </c>
      <c r="M132" s="57">
        <f t="shared" si="3"/>
        <v>45958</v>
      </c>
      <c r="N132" s="104"/>
      <c r="O132" s="105"/>
      <c r="P132" s="104"/>
      <c r="Q132" s="105"/>
      <c r="R132" s="104"/>
      <c r="S132" s="105"/>
      <c r="T132" s="104"/>
      <c r="U132" s="105"/>
      <c r="V132" s="104"/>
      <c r="W132" s="105"/>
      <c r="X132" s="104"/>
      <c r="Y132" s="105"/>
      <c r="Z132" s="104"/>
      <c r="AA132" s="105"/>
      <c r="AB132" s="104"/>
      <c r="AC132" s="105"/>
      <c r="AD132" s="104"/>
      <c r="AE132" s="105"/>
      <c r="AF132" s="104"/>
      <c r="AG132" s="105"/>
      <c r="AH132" s="104"/>
      <c r="AI132" s="105"/>
      <c r="AJ132" s="103" t="s">
        <v>5</v>
      </c>
      <c r="AK132" s="103" t="s">
        <v>5</v>
      </c>
      <c r="AL132" s="103" t="s">
        <v>5</v>
      </c>
      <c r="AM132" s="103" t="s">
        <v>5</v>
      </c>
      <c r="AN132" s="103" t="s">
        <v>5</v>
      </c>
      <c r="AO132" s="103" t="s">
        <v>5</v>
      </c>
      <c r="AP132" s="103" t="s">
        <v>5</v>
      </c>
      <c r="AQ132" s="103" t="s">
        <v>5</v>
      </c>
      <c r="AR132" s="103" t="s">
        <v>5</v>
      </c>
      <c r="AS132" s="103" t="s">
        <v>5</v>
      </c>
      <c r="AT132" s="103" t="s">
        <v>5</v>
      </c>
      <c r="AU132" s="103" t="s">
        <v>5</v>
      </c>
      <c r="AV132" s="103" t="s">
        <v>5</v>
      </c>
      <c r="AW132" s="103" t="s">
        <v>5</v>
      </c>
      <c r="AX132" s="103" t="s">
        <v>5</v>
      </c>
      <c r="AY132" s="103" t="s">
        <v>5</v>
      </c>
      <c r="AZ132" s="68">
        <f>SUM(N132:AY132)</f>
        <v>0</v>
      </c>
      <c r="BA132" s="69">
        <v>65</v>
      </c>
      <c r="BB132" s="69">
        <v>130</v>
      </c>
      <c r="BC132" s="69">
        <f>BA132*AZ132</f>
        <v>0</v>
      </c>
    </row>
    <row r="133" spans="1:55">
      <c r="D133" s="54" t="s">
        <v>6</v>
      </c>
      <c r="F133" s="54" t="s">
        <v>4433</v>
      </c>
      <c r="G133" s="54" t="s">
        <v>4434</v>
      </c>
      <c r="H133" s="54" t="s">
        <v>4435</v>
      </c>
      <c r="I133" s="54" t="s">
        <v>4587</v>
      </c>
      <c r="J133" s="54" t="s">
        <v>4588</v>
      </c>
      <c r="K133" s="54" t="s">
        <v>4470</v>
      </c>
      <c r="L133" s="54" t="s">
        <v>4471</v>
      </c>
      <c r="M133" s="56">
        <f t="shared" si="3"/>
        <v>45958</v>
      </c>
      <c r="N133" s="59" t="s">
        <v>4451</v>
      </c>
      <c r="O133" s="58" t="s">
        <v>2234</v>
      </c>
      <c r="P133" s="59" t="s">
        <v>4452</v>
      </c>
      <c r="Q133" s="74" t="s">
        <v>2767</v>
      </c>
      <c r="R133" s="62" t="s">
        <v>4453</v>
      </c>
      <c r="S133" s="75" t="s">
        <v>4469</v>
      </c>
      <c r="T133" s="65" t="s">
        <v>4454</v>
      </c>
      <c r="U133" s="71" t="s">
        <v>4469</v>
      </c>
      <c r="V133" s="65" t="s">
        <v>2241</v>
      </c>
      <c r="W133" s="71" t="s">
        <v>4469</v>
      </c>
      <c r="X133" s="65" t="s">
        <v>4456</v>
      </c>
      <c r="Y133" s="71" t="s">
        <v>4469</v>
      </c>
      <c r="Z133" s="65" t="s">
        <v>4457</v>
      </c>
      <c r="AA133" s="71" t="s">
        <v>4469</v>
      </c>
      <c r="AB133" s="65" t="s">
        <v>4459</v>
      </c>
      <c r="AC133" s="71" t="s">
        <v>4469</v>
      </c>
      <c r="AD133" s="65" t="s">
        <v>4460</v>
      </c>
      <c r="AE133" s="71" t="s">
        <v>4469</v>
      </c>
      <c r="AF133" s="65" t="s">
        <v>4461</v>
      </c>
      <c r="AG133" s="71" t="s">
        <v>4469</v>
      </c>
      <c r="AH133" s="65" t="s">
        <v>4440</v>
      </c>
      <c r="AI133" s="71" t="s">
        <v>4469</v>
      </c>
      <c r="AJ133" s="67"/>
      <c r="AK133" s="67"/>
      <c r="AL133" s="67"/>
      <c r="AM133" s="67"/>
      <c r="AN133" s="67"/>
      <c r="AO133" s="67"/>
      <c r="AP133" s="67"/>
      <c r="AQ133" s="67"/>
      <c r="AR133" s="67"/>
      <c r="AS133" s="67"/>
      <c r="AT133" s="67"/>
      <c r="AU133" s="67"/>
      <c r="AV133" s="67"/>
      <c r="AW133" s="67"/>
      <c r="AX133" s="67"/>
      <c r="AY133" s="67"/>
      <c r="AZ133" s="54">
        <f>IF(AZ134&gt;0,"",0)</f>
        <v>0</v>
      </c>
    </row>
    <row r="134" spans="1:55" ht="111.65" customHeight="1">
      <c r="A134" s="102" t="s">
        <v>5</v>
      </c>
      <c r="D134" s="55" t="s">
        <v>6</v>
      </c>
      <c r="F134" s="55" t="s">
        <v>4433</v>
      </c>
      <c r="G134" s="55" t="s">
        <v>4434</v>
      </c>
      <c r="H134" s="55" t="s">
        <v>4435</v>
      </c>
      <c r="I134" s="55" t="s">
        <v>4587</v>
      </c>
      <c r="J134" s="55" t="s">
        <v>4588</v>
      </c>
      <c r="K134" s="55" t="s">
        <v>4470</v>
      </c>
      <c r="L134" s="55" t="s">
        <v>4471</v>
      </c>
      <c r="M134" s="57">
        <f t="shared" si="3"/>
        <v>45958</v>
      </c>
      <c r="N134" s="106" t="s">
        <v>5</v>
      </c>
      <c r="O134" s="107" t="s">
        <v>5</v>
      </c>
      <c r="P134" s="104"/>
      <c r="Q134" s="105"/>
      <c r="R134" s="104"/>
      <c r="S134" s="105"/>
      <c r="T134" s="104"/>
      <c r="U134" s="105"/>
      <c r="V134" s="104"/>
      <c r="W134" s="105"/>
      <c r="X134" s="104"/>
      <c r="Y134" s="105"/>
      <c r="Z134" s="104"/>
      <c r="AA134" s="105"/>
      <c r="AB134" s="104"/>
      <c r="AC134" s="105"/>
      <c r="AD134" s="104"/>
      <c r="AE134" s="105"/>
      <c r="AF134" s="104"/>
      <c r="AG134" s="105"/>
      <c r="AH134" s="104"/>
      <c r="AI134" s="105"/>
      <c r="AJ134" s="103" t="s">
        <v>5</v>
      </c>
      <c r="AK134" s="103" t="s">
        <v>5</v>
      </c>
      <c r="AL134" s="103" t="s">
        <v>5</v>
      </c>
      <c r="AM134" s="103" t="s">
        <v>5</v>
      </c>
      <c r="AN134" s="103" t="s">
        <v>5</v>
      </c>
      <c r="AO134" s="103" t="s">
        <v>5</v>
      </c>
      <c r="AP134" s="103" t="s">
        <v>5</v>
      </c>
      <c r="AQ134" s="103" t="s">
        <v>5</v>
      </c>
      <c r="AR134" s="103" t="s">
        <v>5</v>
      </c>
      <c r="AS134" s="103" t="s">
        <v>5</v>
      </c>
      <c r="AT134" s="103" t="s">
        <v>5</v>
      </c>
      <c r="AU134" s="103" t="s">
        <v>5</v>
      </c>
      <c r="AV134" s="103" t="s">
        <v>5</v>
      </c>
      <c r="AW134" s="103" t="s">
        <v>5</v>
      </c>
      <c r="AX134" s="103" t="s">
        <v>5</v>
      </c>
      <c r="AY134" s="103" t="s">
        <v>5</v>
      </c>
      <c r="AZ134" s="68">
        <f>SUM(N134:AY134)</f>
        <v>0</v>
      </c>
      <c r="BA134" s="69">
        <v>65</v>
      </c>
      <c r="BB134" s="69">
        <v>130</v>
      </c>
      <c r="BC134" s="69">
        <f>BA134*AZ134</f>
        <v>0</v>
      </c>
    </row>
    <row r="135" spans="1:55">
      <c r="D135" s="54" t="s">
        <v>6</v>
      </c>
      <c r="F135" s="54" t="s">
        <v>4433</v>
      </c>
      <c r="G135" s="54" t="s">
        <v>4434</v>
      </c>
      <c r="H135" s="54" t="s">
        <v>4435</v>
      </c>
      <c r="I135" s="54" t="s">
        <v>4587</v>
      </c>
      <c r="J135" s="54" t="s">
        <v>4588</v>
      </c>
      <c r="K135" s="54" t="s">
        <v>4559</v>
      </c>
      <c r="L135" s="54" t="s">
        <v>4560</v>
      </c>
      <c r="M135" s="56">
        <f t="shared" si="3"/>
        <v>45958</v>
      </c>
      <c r="N135" s="59" t="s">
        <v>4451</v>
      </c>
      <c r="O135" s="74" t="s">
        <v>2241</v>
      </c>
      <c r="P135" s="59" t="s">
        <v>4452</v>
      </c>
      <c r="Q135" s="58" t="s">
        <v>2234</v>
      </c>
      <c r="R135" s="62" t="s">
        <v>4453</v>
      </c>
      <c r="S135" s="75" t="s">
        <v>4469</v>
      </c>
      <c r="T135" s="65" t="s">
        <v>4454</v>
      </c>
      <c r="U135" s="71" t="s">
        <v>4469</v>
      </c>
      <c r="V135" s="65" t="s">
        <v>2241</v>
      </c>
      <c r="W135" s="71" t="s">
        <v>4469</v>
      </c>
      <c r="X135" s="65" t="s">
        <v>4456</v>
      </c>
      <c r="Y135" s="71" t="s">
        <v>4469</v>
      </c>
      <c r="Z135" s="65" t="s">
        <v>4457</v>
      </c>
      <c r="AA135" s="71" t="s">
        <v>2767</v>
      </c>
      <c r="AB135" s="65" t="s">
        <v>4459</v>
      </c>
      <c r="AC135" s="71" t="s">
        <v>2767</v>
      </c>
      <c r="AD135" s="65" t="s">
        <v>4460</v>
      </c>
      <c r="AE135" s="71" t="s">
        <v>4469</v>
      </c>
      <c r="AF135" s="65" t="s">
        <v>4461</v>
      </c>
      <c r="AG135" s="71" t="s">
        <v>2767</v>
      </c>
      <c r="AH135" s="65" t="s">
        <v>4440</v>
      </c>
      <c r="AI135" s="71" t="s">
        <v>4469</v>
      </c>
      <c r="AJ135" s="67"/>
      <c r="AK135" s="67"/>
      <c r="AL135" s="67"/>
      <c r="AM135" s="67"/>
      <c r="AN135" s="67"/>
      <c r="AO135" s="67"/>
      <c r="AP135" s="67"/>
      <c r="AQ135" s="67"/>
      <c r="AR135" s="67"/>
      <c r="AS135" s="67"/>
      <c r="AT135" s="67"/>
      <c r="AU135" s="67"/>
      <c r="AV135" s="67"/>
      <c r="AW135" s="67"/>
      <c r="AX135" s="67"/>
      <c r="AY135" s="67"/>
      <c r="AZ135" s="54">
        <f>IF(AZ136&gt;0,"",0)</f>
        <v>0</v>
      </c>
    </row>
    <row r="136" spans="1:55" ht="111.65" customHeight="1">
      <c r="A136" s="102" t="s">
        <v>5</v>
      </c>
      <c r="D136" s="55" t="s">
        <v>6</v>
      </c>
      <c r="F136" s="55" t="s">
        <v>4433</v>
      </c>
      <c r="G136" s="55" t="s">
        <v>4434</v>
      </c>
      <c r="H136" s="55" t="s">
        <v>4435</v>
      </c>
      <c r="I136" s="55" t="s">
        <v>4587</v>
      </c>
      <c r="J136" s="55" t="s">
        <v>4588</v>
      </c>
      <c r="K136" s="55" t="s">
        <v>4559</v>
      </c>
      <c r="L136" s="55" t="s">
        <v>4560</v>
      </c>
      <c r="M136" s="57">
        <f t="shared" si="3"/>
        <v>45958</v>
      </c>
      <c r="N136" s="104"/>
      <c r="O136" s="105"/>
      <c r="P136" s="106" t="s">
        <v>5</v>
      </c>
      <c r="Q136" s="107" t="s">
        <v>5</v>
      </c>
      <c r="R136" s="104"/>
      <c r="S136" s="105"/>
      <c r="T136" s="104"/>
      <c r="U136" s="105"/>
      <c r="V136" s="104"/>
      <c r="W136" s="105"/>
      <c r="X136" s="104"/>
      <c r="Y136" s="105"/>
      <c r="Z136" s="104"/>
      <c r="AA136" s="105"/>
      <c r="AB136" s="104"/>
      <c r="AC136" s="105"/>
      <c r="AD136" s="104"/>
      <c r="AE136" s="105"/>
      <c r="AF136" s="104"/>
      <c r="AG136" s="105"/>
      <c r="AH136" s="104"/>
      <c r="AI136" s="105"/>
      <c r="AJ136" s="103" t="s">
        <v>5</v>
      </c>
      <c r="AK136" s="103" t="s">
        <v>5</v>
      </c>
      <c r="AL136" s="103" t="s">
        <v>5</v>
      </c>
      <c r="AM136" s="103" t="s">
        <v>5</v>
      </c>
      <c r="AN136" s="103" t="s">
        <v>5</v>
      </c>
      <c r="AO136" s="103" t="s">
        <v>5</v>
      </c>
      <c r="AP136" s="103" t="s">
        <v>5</v>
      </c>
      <c r="AQ136" s="103" t="s">
        <v>5</v>
      </c>
      <c r="AR136" s="103" t="s">
        <v>5</v>
      </c>
      <c r="AS136" s="103" t="s">
        <v>5</v>
      </c>
      <c r="AT136" s="103" t="s">
        <v>5</v>
      </c>
      <c r="AU136" s="103" t="s">
        <v>5</v>
      </c>
      <c r="AV136" s="103" t="s">
        <v>5</v>
      </c>
      <c r="AW136" s="103" t="s">
        <v>5</v>
      </c>
      <c r="AX136" s="103" t="s">
        <v>5</v>
      </c>
      <c r="AY136" s="103" t="s">
        <v>5</v>
      </c>
      <c r="AZ136" s="68">
        <f>SUM(N136:AY136)</f>
        <v>0</v>
      </c>
      <c r="BA136" s="69">
        <v>65</v>
      </c>
      <c r="BB136" s="69">
        <v>130</v>
      </c>
      <c r="BC136" s="69">
        <f>BA136*AZ136</f>
        <v>0</v>
      </c>
    </row>
    <row r="137" spans="1:55">
      <c r="D137" s="54" t="s">
        <v>6</v>
      </c>
      <c r="F137" s="54" t="s">
        <v>4433</v>
      </c>
      <c r="G137" s="54" t="s">
        <v>4434</v>
      </c>
      <c r="H137" s="54" t="s">
        <v>4435</v>
      </c>
      <c r="I137" s="54" t="s">
        <v>4587</v>
      </c>
      <c r="J137" s="54" t="s">
        <v>4588</v>
      </c>
      <c r="K137" s="54" t="s">
        <v>4533</v>
      </c>
      <c r="L137" s="54" t="s">
        <v>4534</v>
      </c>
      <c r="M137" s="56">
        <f t="shared" si="3"/>
        <v>45958</v>
      </c>
      <c r="N137" s="59" t="s">
        <v>4451</v>
      </c>
      <c r="O137" s="58" t="s">
        <v>2234</v>
      </c>
      <c r="P137" s="59" t="s">
        <v>4452</v>
      </c>
      <c r="Q137" s="58" t="s">
        <v>2234</v>
      </c>
      <c r="R137" s="62" t="s">
        <v>4453</v>
      </c>
      <c r="S137" s="75" t="s">
        <v>4469</v>
      </c>
      <c r="T137" s="65" t="s">
        <v>4454</v>
      </c>
      <c r="U137" s="71" t="s">
        <v>4469</v>
      </c>
      <c r="V137" s="65" t="s">
        <v>2241</v>
      </c>
      <c r="W137" s="71" t="s">
        <v>4469</v>
      </c>
      <c r="X137" s="65" t="s">
        <v>4456</v>
      </c>
      <c r="Y137" s="71" t="s">
        <v>4469</v>
      </c>
      <c r="Z137" s="65" t="s">
        <v>4457</v>
      </c>
      <c r="AA137" s="71" t="s">
        <v>4469</v>
      </c>
      <c r="AB137" s="65" t="s">
        <v>4459</v>
      </c>
      <c r="AC137" s="71" t="s">
        <v>2767</v>
      </c>
      <c r="AD137" s="65" t="s">
        <v>4460</v>
      </c>
      <c r="AE137" s="71" t="s">
        <v>4469</v>
      </c>
      <c r="AF137" s="65" t="s">
        <v>4461</v>
      </c>
      <c r="AG137" s="71" t="s">
        <v>2767</v>
      </c>
      <c r="AH137" s="65" t="s">
        <v>4440</v>
      </c>
      <c r="AI137" s="71" t="s">
        <v>4469</v>
      </c>
      <c r="AJ137" s="67"/>
      <c r="AK137" s="67"/>
      <c r="AL137" s="67"/>
      <c r="AM137" s="67"/>
      <c r="AN137" s="67"/>
      <c r="AO137" s="67"/>
      <c r="AP137" s="67"/>
      <c r="AQ137" s="67"/>
      <c r="AR137" s="67"/>
      <c r="AS137" s="67"/>
      <c r="AT137" s="67"/>
      <c r="AU137" s="67"/>
      <c r="AV137" s="67"/>
      <c r="AW137" s="67"/>
      <c r="AX137" s="67"/>
      <c r="AY137" s="67"/>
      <c r="AZ137" s="54">
        <f>IF(AZ138&gt;0,"",0)</f>
        <v>0</v>
      </c>
    </row>
    <row r="138" spans="1:55" ht="111.65" customHeight="1">
      <c r="A138" s="102" t="s">
        <v>5</v>
      </c>
      <c r="D138" s="55" t="s">
        <v>6</v>
      </c>
      <c r="F138" s="55" t="s">
        <v>4433</v>
      </c>
      <c r="G138" s="55" t="s">
        <v>4434</v>
      </c>
      <c r="H138" s="55" t="s">
        <v>4435</v>
      </c>
      <c r="I138" s="55" t="s">
        <v>4587</v>
      </c>
      <c r="J138" s="55" t="s">
        <v>4588</v>
      </c>
      <c r="K138" s="55" t="s">
        <v>4533</v>
      </c>
      <c r="L138" s="55" t="s">
        <v>4534</v>
      </c>
      <c r="M138" s="57">
        <f t="shared" si="3"/>
        <v>45958</v>
      </c>
      <c r="N138" s="106" t="s">
        <v>5</v>
      </c>
      <c r="O138" s="107" t="s">
        <v>5</v>
      </c>
      <c r="P138" s="106" t="s">
        <v>5</v>
      </c>
      <c r="Q138" s="107" t="s">
        <v>5</v>
      </c>
      <c r="R138" s="104"/>
      <c r="S138" s="105"/>
      <c r="T138" s="104"/>
      <c r="U138" s="105"/>
      <c r="V138" s="104"/>
      <c r="W138" s="105"/>
      <c r="X138" s="104"/>
      <c r="Y138" s="105"/>
      <c r="Z138" s="104"/>
      <c r="AA138" s="105"/>
      <c r="AB138" s="104"/>
      <c r="AC138" s="105"/>
      <c r="AD138" s="104"/>
      <c r="AE138" s="105"/>
      <c r="AF138" s="104"/>
      <c r="AG138" s="105"/>
      <c r="AH138" s="104"/>
      <c r="AI138" s="105"/>
      <c r="AJ138" s="103" t="s">
        <v>5</v>
      </c>
      <c r="AK138" s="103" t="s">
        <v>5</v>
      </c>
      <c r="AL138" s="103" t="s">
        <v>5</v>
      </c>
      <c r="AM138" s="103" t="s">
        <v>5</v>
      </c>
      <c r="AN138" s="103" t="s">
        <v>5</v>
      </c>
      <c r="AO138" s="103" t="s">
        <v>5</v>
      </c>
      <c r="AP138" s="103" t="s">
        <v>5</v>
      </c>
      <c r="AQ138" s="103" t="s">
        <v>5</v>
      </c>
      <c r="AR138" s="103" t="s">
        <v>5</v>
      </c>
      <c r="AS138" s="103" t="s">
        <v>5</v>
      </c>
      <c r="AT138" s="103" t="s">
        <v>5</v>
      </c>
      <c r="AU138" s="103" t="s">
        <v>5</v>
      </c>
      <c r="AV138" s="103" t="s">
        <v>5</v>
      </c>
      <c r="AW138" s="103" t="s">
        <v>5</v>
      </c>
      <c r="AX138" s="103" t="s">
        <v>5</v>
      </c>
      <c r="AY138" s="103" t="s">
        <v>5</v>
      </c>
      <c r="AZ138" s="68">
        <f>SUM(N138:AY138)</f>
        <v>0</v>
      </c>
      <c r="BA138" s="69">
        <v>65</v>
      </c>
      <c r="BB138" s="69">
        <v>130</v>
      </c>
      <c r="BC138" s="69">
        <f>BA138*AZ138</f>
        <v>0</v>
      </c>
    </row>
    <row r="139" spans="1:55">
      <c r="D139" s="54" t="s">
        <v>6</v>
      </c>
      <c r="F139" s="54" t="s">
        <v>4433</v>
      </c>
      <c r="G139" s="54" t="s">
        <v>4434</v>
      </c>
      <c r="H139" s="54" t="s">
        <v>4548</v>
      </c>
      <c r="I139" s="54" t="s">
        <v>4589</v>
      </c>
      <c r="J139" s="54" t="s">
        <v>4590</v>
      </c>
      <c r="K139" s="54" t="s">
        <v>4438</v>
      </c>
      <c r="L139" s="54" t="s">
        <v>4439</v>
      </c>
      <c r="M139" s="56">
        <f t="shared" si="3"/>
        <v>45958</v>
      </c>
      <c r="N139" s="59" t="s">
        <v>4574</v>
      </c>
      <c r="O139" s="58" t="s">
        <v>2234</v>
      </c>
      <c r="P139" s="59" t="s">
        <v>4575</v>
      </c>
      <c r="Q139" s="58" t="s">
        <v>2234</v>
      </c>
      <c r="R139" s="62" t="s">
        <v>4440</v>
      </c>
      <c r="S139" s="75" t="s">
        <v>4469</v>
      </c>
      <c r="T139" s="65" t="s">
        <v>4442</v>
      </c>
      <c r="U139" s="71" t="s">
        <v>4469</v>
      </c>
      <c r="V139" s="65" t="s">
        <v>4444</v>
      </c>
      <c r="W139" s="71" t="s">
        <v>4469</v>
      </c>
      <c r="X139" s="65" t="s">
        <v>4446</v>
      </c>
      <c r="Y139" s="71" t="s">
        <v>2767</v>
      </c>
      <c r="Z139" s="65" t="s">
        <v>4448</v>
      </c>
      <c r="AA139" s="71" t="s">
        <v>4469</v>
      </c>
      <c r="AB139" s="65" t="s">
        <v>4450</v>
      </c>
      <c r="AC139" s="71" t="s">
        <v>4469</v>
      </c>
      <c r="AD139" s="65" t="s">
        <v>4451</v>
      </c>
      <c r="AE139" s="71" t="s">
        <v>4469</v>
      </c>
      <c r="AF139" s="67"/>
      <c r="AG139" s="67"/>
      <c r="AH139" s="67"/>
      <c r="AI139" s="67"/>
      <c r="AJ139" s="67"/>
      <c r="AK139" s="67"/>
      <c r="AL139" s="67"/>
      <c r="AM139" s="67"/>
      <c r="AN139" s="67"/>
      <c r="AO139" s="67"/>
      <c r="AP139" s="67"/>
      <c r="AQ139" s="67"/>
      <c r="AR139" s="67"/>
      <c r="AS139" s="67"/>
      <c r="AT139" s="67"/>
      <c r="AU139" s="67"/>
      <c r="AV139" s="67"/>
      <c r="AW139" s="67"/>
      <c r="AX139" s="67"/>
      <c r="AY139" s="67"/>
      <c r="AZ139" s="54">
        <f>IF(AZ140&gt;0,"",0)</f>
        <v>0</v>
      </c>
    </row>
    <row r="140" spans="1:55" ht="111.65" customHeight="1">
      <c r="A140" s="102" t="s">
        <v>5</v>
      </c>
      <c r="D140" s="55" t="s">
        <v>6</v>
      </c>
      <c r="F140" s="55" t="s">
        <v>4433</v>
      </c>
      <c r="G140" s="55" t="s">
        <v>4434</v>
      </c>
      <c r="H140" s="55" t="s">
        <v>4548</v>
      </c>
      <c r="I140" s="55" t="s">
        <v>4589</v>
      </c>
      <c r="J140" s="55" t="s">
        <v>4590</v>
      </c>
      <c r="K140" s="55" t="s">
        <v>4438</v>
      </c>
      <c r="L140" s="55" t="s">
        <v>4439</v>
      </c>
      <c r="M140" s="57">
        <f t="shared" si="3"/>
        <v>45958</v>
      </c>
      <c r="N140" s="106" t="s">
        <v>5</v>
      </c>
      <c r="O140" s="107" t="s">
        <v>5</v>
      </c>
      <c r="P140" s="106" t="s">
        <v>5</v>
      </c>
      <c r="Q140" s="107" t="s">
        <v>5</v>
      </c>
      <c r="R140" s="104"/>
      <c r="S140" s="105"/>
      <c r="T140" s="104"/>
      <c r="U140" s="105"/>
      <c r="V140" s="104"/>
      <c r="W140" s="105"/>
      <c r="X140" s="104"/>
      <c r="Y140" s="105"/>
      <c r="Z140" s="104"/>
      <c r="AA140" s="105"/>
      <c r="AB140" s="104"/>
      <c r="AC140" s="105"/>
      <c r="AD140" s="104"/>
      <c r="AE140" s="105"/>
      <c r="AF140" s="103" t="s">
        <v>5</v>
      </c>
      <c r="AG140" s="103" t="s">
        <v>5</v>
      </c>
      <c r="AH140" s="103" t="s">
        <v>5</v>
      </c>
      <c r="AI140" s="103" t="s">
        <v>5</v>
      </c>
      <c r="AJ140" s="103" t="s">
        <v>5</v>
      </c>
      <c r="AK140" s="103" t="s">
        <v>5</v>
      </c>
      <c r="AL140" s="103" t="s">
        <v>5</v>
      </c>
      <c r="AM140" s="103" t="s">
        <v>5</v>
      </c>
      <c r="AN140" s="103" t="s">
        <v>5</v>
      </c>
      <c r="AO140" s="103" t="s">
        <v>5</v>
      </c>
      <c r="AP140" s="103" t="s">
        <v>5</v>
      </c>
      <c r="AQ140" s="103" t="s">
        <v>5</v>
      </c>
      <c r="AR140" s="103" t="s">
        <v>5</v>
      </c>
      <c r="AS140" s="103" t="s">
        <v>5</v>
      </c>
      <c r="AT140" s="103" t="s">
        <v>5</v>
      </c>
      <c r="AU140" s="103" t="s">
        <v>5</v>
      </c>
      <c r="AV140" s="103" t="s">
        <v>5</v>
      </c>
      <c r="AW140" s="103" t="s">
        <v>5</v>
      </c>
      <c r="AX140" s="103" t="s">
        <v>5</v>
      </c>
      <c r="AY140" s="103" t="s">
        <v>5</v>
      </c>
      <c r="AZ140" s="68">
        <f>SUM(N140:AY140)</f>
        <v>0</v>
      </c>
      <c r="BA140" s="69">
        <v>55</v>
      </c>
      <c r="BB140" s="69">
        <v>110</v>
      </c>
      <c r="BC140" s="69">
        <f>BA140*AZ140</f>
        <v>0</v>
      </c>
    </row>
    <row r="141" spans="1:55">
      <c r="D141" s="54" t="s">
        <v>6</v>
      </c>
      <c r="F141" s="54" t="s">
        <v>4433</v>
      </c>
      <c r="G141" s="54" t="s">
        <v>4434</v>
      </c>
      <c r="H141" s="54" t="s">
        <v>4548</v>
      </c>
      <c r="I141" s="54" t="s">
        <v>4589</v>
      </c>
      <c r="J141" s="54" t="s">
        <v>4590</v>
      </c>
      <c r="K141" s="54" t="s">
        <v>4559</v>
      </c>
      <c r="L141" s="54" t="s">
        <v>4560</v>
      </c>
      <c r="M141" s="56">
        <f t="shared" si="3"/>
        <v>45958</v>
      </c>
      <c r="N141" s="59" t="s">
        <v>4574</v>
      </c>
      <c r="O141" s="58" t="s">
        <v>2234</v>
      </c>
      <c r="P141" s="59" t="s">
        <v>4575</v>
      </c>
      <c r="Q141" s="58" t="s">
        <v>2234</v>
      </c>
      <c r="R141" s="62" t="s">
        <v>4440</v>
      </c>
      <c r="S141" s="73" t="s">
        <v>4474</v>
      </c>
      <c r="T141" s="65" t="s">
        <v>4442</v>
      </c>
      <c r="U141" s="71" t="s">
        <v>4469</v>
      </c>
      <c r="V141" s="65" t="s">
        <v>4444</v>
      </c>
      <c r="W141" s="70" t="s">
        <v>4530</v>
      </c>
      <c r="X141" s="65" t="s">
        <v>4446</v>
      </c>
      <c r="Y141" s="71" t="s">
        <v>4469</v>
      </c>
      <c r="Z141" s="65" t="s">
        <v>4448</v>
      </c>
      <c r="AA141" s="71" t="s">
        <v>4469</v>
      </c>
      <c r="AB141" s="65" t="s">
        <v>4450</v>
      </c>
      <c r="AC141" s="71" t="s">
        <v>4469</v>
      </c>
      <c r="AD141" s="65" t="s">
        <v>4451</v>
      </c>
      <c r="AE141" s="71" t="s">
        <v>4469</v>
      </c>
      <c r="AF141" s="67"/>
      <c r="AG141" s="67"/>
      <c r="AH141" s="67"/>
      <c r="AI141" s="67"/>
      <c r="AJ141" s="67"/>
      <c r="AK141" s="67"/>
      <c r="AL141" s="67"/>
      <c r="AM141" s="67"/>
      <c r="AN141" s="67"/>
      <c r="AO141" s="67"/>
      <c r="AP141" s="67"/>
      <c r="AQ141" s="67"/>
      <c r="AR141" s="67"/>
      <c r="AS141" s="67"/>
      <c r="AT141" s="67"/>
      <c r="AU141" s="67"/>
      <c r="AV141" s="67"/>
      <c r="AW141" s="67"/>
      <c r="AX141" s="67"/>
      <c r="AY141" s="67"/>
      <c r="AZ141" s="54">
        <f>IF(AZ142&gt;0,"",0)</f>
        <v>0</v>
      </c>
    </row>
    <row r="142" spans="1:55" ht="111.65" customHeight="1">
      <c r="A142" s="102" t="s">
        <v>5</v>
      </c>
      <c r="D142" s="55" t="s">
        <v>6</v>
      </c>
      <c r="F142" s="55" t="s">
        <v>4433</v>
      </c>
      <c r="G142" s="55" t="s">
        <v>4434</v>
      </c>
      <c r="H142" s="55" t="s">
        <v>4548</v>
      </c>
      <c r="I142" s="55" t="s">
        <v>4589</v>
      </c>
      <c r="J142" s="55" t="s">
        <v>4590</v>
      </c>
      <c r="K142" s="55" t="s">
        <v>4559</v>
      </c>
      <c r="L142" s="55" t="s">
        <v>4560</v>
      </c>
      <c r="M142" s="57">
        <f t="shared" si="3"/>
        <v>45958</v>
      </c>
      <c r="N142" s="106" t="s">
        <v>5</v>
      </c>
      <c r="O142" s="107" t="s">
        <v>5</v>
      </c>
      <c r="P142" s="106" t="s">
        <v>5</v>
      </c>
      <c r="Q142" s="107" t="s">
        <v>5</v>
      </c>
      <c r="R142" s="104"/>
      <c r="S142" s="105"/>
      <c r="T142" s="104"/>
      <c r="U142" s="105"/>
      <c r="V142" s="104"/>
      <c r="W142" s="105"/>
      <c r="X142" s="104"/>
      <c r="Y142" s="105"/>
      <c r="Z142" s="104"/>
      <c r="AA142" s="105"/>
      <c r="AB142" s="104"/>
      <c r="AC142" s="105"/>
      <c r="AD142" s="104"/>
      <c r="AE142" s="105"/>
      <c r="AF142" s="103" t="s">
        <v>5</v>
      </c>
      <c r="AG142" s="103" t="s">
        <v>5</v>
      </c>
      <c r="AH142" s="103" t="s">
        <v>5</v>
      </c>
      <c r="AI142" s="103" t="s">
        <v>5</v>
      </c>
      <c r="AJ142" s="103" t="s">
        <v>5</v>
      </c>
      <c r="AK142" s="103" t="s">
        <v>5</v>
      </c>
      <c r="AL142" s="103" t="s">
        <v>5</v>
      </c>
      <c r="AM142" s="103" t="s">
        <v>5</v>
      </c>
      <c r="AN142" s="103" t="s">
        <v>5</v>
      </c>
      <c r="AO142" s="103" t="s">
        <v>5</v>
      </c>
      <c r="AP142" s="103" t="s">
        <v>5</v>
      </c>
      <c r="AQ142" s="103" t="s">
        <v>5</v>
      </c>
      <c r="AR142" s="103" t="s">
        <v>5</v>
      </c>
      <c r="AS142" s="103" t="s">
        <v>5</v>
      </c>
      <c r="AT142" s="103" t="s">
        <v>5</v>
      </c>
      <c r="AU142" s="103" t="s">
        <v>5</v>
      </c>
      <c r="AV142" s="103" t="s">
        <v>5</v>
      </c>
      <c r="AW142" s="103" t="s">
        <v>5</v>
      </c>
      <c r="AX142" s="103" t="s">
        <v>5</v>
      </c>
      <c r="AY142" s="103" t="s">
        <v>5</v>
      </c>
      <c r="AZ142" s="68">
        <f>SUM(N142:AY142)</f>
        <v>0</v>
      </c>
      <c r="BA142" s="69">
        <v>55</v>
      </c>
      <c r="BB142" s="69">
        <v>110</v>
      </c>
      <c r="BC142" s="69">
        <f>BA142*AZ142</f>
        <v>0</v>
      </c>
    </row>
    <row r="143" spans="1:55">
      <c r="D143" s="54" t="s">
        <v>6</v>
      </c>
      <c r="F143" s="54" t="s">
        <v>4433</v>
      </c>
      <c r="G143" s="54" t="s">
        <v>4434</v>
      </c>
      <c r="H143" s="54" t="s">
        <v>4548</v>
      </c>
      <c r="I143" s="54" t="s">
        <v>4589</v>
      </c>
      <c r="J143" s="54" t="s">
        <v>4590</v>
      </c>
      <c r="K143" s="54" t="s">
        <v>4533</v>
      </c>
      <c r="L143" s="54" t="s">
        <v>4534</v>
      </c>
      <c r="M143" s="56">
        <f t="shared" si="3"/>
        <v>45958</v>
      </c>
      <c r="N143" s="59" t="s">
        <v>4574</v>
      </c>
      <c r="O143" s="58" t="s">
        <v>2234</v>
      </c>
      <c r="P143" s="59" t="s">
        <v>4575</v>
      </c>
      <c r="Q143" s="58" t="s">
        <v>2234</v>
      </c>
      <c r="R143" s="62" t="s">
        <v>4440</v>
      </c>
      <c r="S143" s="73" t="s">
        <v>4530</v>
      </c>
      <c r="T143" s="65" t="s">
        <v>4442</v>
      </c>
      <c r="U143" s="71" t="s">
        <v>4469</v>
      </c>
      <c r="V143" s="65" t="s">
        <v>4444</v>
      </c>
      <c r="W143" s="71" t="s">
        <v>4469</v>
      </c>
      <c r="X143" s="65" t="s">
        <v>4446</v>
      </c>
      <c r="Y143" s="71" t="s">
        <v>4469</v>
      </c>
      <c r="Z143" s="65" t="s">
        <v>4448</v>
      </c>
      <c r="AA143" s="71" t="s">
        <v>4469</v>
      </c>
      <c r="AB143" s="65" t="s">
        <v>4450</v>
      </c>
      <c r="AC143" s="71" t="s">
        <v>4469</v>
      </c>
      <c r="AD143" s="65" t="s">
        <v>4451</v>
      </c>
      <c r="AE143" s="71" t="s">
        <v>4469</v>
      </c>
      <c r="AF143" s="67"/>
      <c r="AG143" s="67"/>
      <c r="AH143" s="67"/>
      <c r="AI143" s="67"/>
      <c r="AJ143" s="67"/>
      <c r="AK143" s="67"/>
      <c r="AL143" s="67"/>
      <c r="AM143" s="67"/>
      <c r="AN143" s="67"/>
      <c r="AO143" s="67"/>
      <c r="AP143" s="67"/>
      <c r="AQ143" s="67"/>
      <c r="AR143" s="67"/>
      <c r="AS143" s="67"/>
      <c r="AT143" s="67"/>
      <c r="AU143" s="67"/>
      <c r="AV143" s="67"/>
      <c r="AW143" s="67"/>
      <c r="AX143" s="67"/>
      <c r="AY143" s="67"/>
      <c r="AZ143" s="54">
        <f>IF(AZ144&gt;0,"",0)</f>
        <v>0</v>
      </c>
    </row>
    <row r="144" spans="1:55" ht="111.65" customHeight="1">
      <c r="A144" s="102" t="s">
        <v>5</v>
      </c>
      <c r="D144" s="55" t="s">
        <v>6</v>
      </c>
      <c r="F144" s="55" t="s">
        <v>4433</v>
      </c>
      <c r="G144" s="55" t="s">
        <v>4434</v>
      </c>
      <c r="H144" s="55" t="s">
        <v>4548</v>
      </c>
      <c r="I144" s="55" t="s">
        <v>4589</v>
      </c>
      <c r="J144" s="55" t="s">
        <v>4590</v>
      </c>
      <c r="K144" s="55" t="s">
        <v>4533</v>
      </c>
      <c r="L144" s="55" t="s">
        <v>4534</v>
      </c>
      <c r="M144" s="57">
        <f t="shared" si="3"/>
        <v>45958</v>
      </c>
      <c r="N144" s="106" t="s">
        <v>5</v>
      </c>
      <c r="O144" s="107" t="s">
        <v>5</v>
      </c>
      <c r="P144" s="106" t="s">
        <v>5</v>
      </c>
      <c r="Q144" s="107" t="s">
        <v>5</v>
      </c>
      <c r="R144" s="104"/>
      <c r="S144" s="105"/>
      <c r="T144" s="104"/>
      <c r="U144" s="105"/>
      <c r="V144" s="104"/>
      <c r="W144" s="105"/>
      <c r="X144" s="104"/>
      <c r="Y144" s="105"/>
      <c r="Z144" s="104"/>
      <c r="AA144" s="105"/>
      <c r="AB144" s="104"/>
      <c r="AC144" s="105"/>
      <c r="AD144" s="104"/>
      <c r="AE144" s="105"/>
      <c r="AF144" s="103" t="s">
        <v>5</v>
      </c>
      <c r="AG144" s="103" t="s">
        <v>5</v>
      </c>
      <c r="AH144" s="103" t="s">
        <v>5</v>
      </c>
      <c r="AI144" s="103" t="s">
        <v>5</v>
      </c>
      <c r="AJ144" s="103" t="s">
        <v>5</v>
      </c>
      <c r="AK144" s="103" t="s">
        <v>5</v>
      </c>
      <c r="AL144" s="103" t="s">
        <v>5</v>
      </c>
      <c r="AM144" s="103" t="s">
        <v>5</v>
      </c>
      <c r="AN144" s="103" t="s">
        <v>5</v>
      </c>
      <c r="AO144" s="103" t="s">
        <v>5</v>
      </c>
      <c r="AP144" s="103" t="s">
        <v>5</v>
      </c>
      <c r="AQ144" s="103" t="s">
        <v>5</v>
      </c>
      <c r="AR144" s="103" t="s">
        <v>5</v>
      </c>
      <c r="AS144" s="103" t="s">
        <v>5</v>
      </c>
      <c r="AT144" s="103" t="s">
        <v>5</v>
      </c>
      <c r="AU144" s="103" t="s">
        <v>5</v>
      </c>
      <c r="AV144" s="103" t="s">
        <v>5</v>
      </c>
      <c r="AW144" s="103" t="s">
        <v>5</v>
      </c>
      <c r="AX144" s="103" t="s">
        <v>5</v>
      </c>
      <c r="AY144" s="103" t="s">
        <v>5</v>
      </c>
      <c r="AZ144" s="68">
        <f>SUM(N144:AY144)</f>
        <v>0</v>
      </c>
      <c r="BA144" s="69">
        <v>55</v>
      </c>
      <c r="BB144" s="69">
        <v>110</v>
      </c>
      <c r="BC144" s="69">
        <f>BA144*AZ144</f>
        <v>0</v>
      </c>
    </row>
    <row r="145" spans="1:55">
      <c r="D145" s="54" t="s">
        <v>6</v>
      </c>
      <c r="F145" s="54" t="s">
        <v>4433</v>
      </c>
      <c r="G145" s="54" t="s">
        <v>4434</v>
      </c>
      <c r="H145" s="54" t="s">
        <v>4435</v>
      </c>
      <c r="I145" s="54" t="s">
        <v>4591</v>
      </c>
      <c r="J145" s="54" t="s">
        <v>4592</v>
      </c>
      <c r="K145" s="54" t="s">
        <v>4438</v>
      </c>
      <c r="L145" s="54" t="s">
        <v>4439</v>
      </c>
      <c r="M145" s="56">
        <f t="shared" si="3"/>
        <v>45958</v>
      </c>
      <c r="N145" s="59" t="s">
        <v>4451</v>
      </c>
      <c r="O145" s="60" t="s">
        <v>4451</v>
      </c>
      <c r="P145" s="59" t="s">
        <v>4452</v>
      </c>
      <c r="Q145" s="72" t="s">
        <v>4530</v>
      </c>
      <c r="R145" s="62" t="s">
        <v>4453</v>
      </c>
      <c r="S145" s="73" t="s">
        <v>4478</v>
      </c>
      <c r="T145" s="65" t="s">
        <v>4454</v>
      </c>
      <c r="U145" s="70" t="s">
        <v>4478</v>
      </c>
      <c r="V145" s="65" t="s">
        <v>2241</v>
      </c>
      <c r="W145" s="71" t="s">
        <v>4469</v>
      </c>
      <c r="X145" s="65" t="s">
        <v>4456</v>
      </c>
      <c r="Y145" s="64" t="s">
        <v>2234</v>
      </c>
      <c r="Z145" s="65" t="s">
        <v>4457</v>
      </c>
      <c r="AA145" s="64" t="s">
        <v>2234</v>
      </c>
      <c r="AB145" s="65" t="s">
        <v>4459</v>
      </c>
      <c r="AC145" s="64" t="s">
        <v>2234</v>
      </c>
      <c r="AD145" s="65" t="s">
        <v>4460</v>
      </c>
      <c r="AE145" s="64" t="s">
        <v>2234</v>
      </c>
      <c r="AF145" s="65" t="s">
        <v>4461</v>
      </c>
      <c r="AG145" s="64" t="s">
        <v>2234</v>
      </c>
      <c r="AH145" s="65" t="s">
        <v>4440</v>
      </c>
      <c r="AI145" s="64" t="s">
        <v>2234</v>
      </c>
      <c r="AJ145" s="67"/>
      <c r="AK145" s="67"/>
      <c r="AL145" s="67"/>
      <c r="AM145" s="67"/>
      <c r="AN145" s="67"/>
      <c r="AO145" s="67"/>
      <c r="AP145" s="67"/>
      <c r="AQ145" s="67"/>
      <c r="AR145" s="67"/>
      <c r="AS145" s="67"/>
      <c r="AT145" s="67"/>
      <c r="AU145" s="67"/>
      <c r="AV145" s="67"/>
      <c r="AW145" s="67"/>
      <c r="AX145" s="67"/>
      <c r="AY145" s="67"/>
      <c r="AZ145" s="54">
        <f>IF(AZ146&gt;0,"",0)</f>
        <v>0</v>
      </c>
    </row>
    <row r="146" spans="1:55" ht="129.65" customHeight="1">
      <c r="A146" s="102" t="s">
        <v>5</v>
      </c>
      <c r="D146" s="55" t="s">
        <v>6</v>
      </c>
      <c r="F146" s="55" t="s">
        <v>4433</v>
      </c>
      <c r="G146" s="55" t="s">
        <v>4434</v>
      </c>
      <c r="H146" s="55" t="s">
        <v>4435</v>
      </c>
      <c r="I146" s="55" t="s">
        <v>4591</v>
      </c>
      <c r="J146" s="55" t="s">
        <v>4592</v>
      </c>
      <c r="K146" s="55" t="s">
        <v>4438</v>
      </c>
      <c r="L146" s="55" t="s">
        <v>4439</v>
      </c>
      <c r="M146" s="57">
        <f t="shared" si="3"/>
        <v>45958</v>
      </c>
      <c r="N146" s="104"/>
      <c r="O146" s="105"/>
      <c r="P146" s="104"/>
      <c r="Q146" s="105"/>
      <c r="R146" s="104"/>
      <c r="S146" s="105"/>
      <c r="T146" s="104"/>
      <c r="U146" s="105"/>
      <c r="V146" s="104"/>
      <c r="W146" s="105"/>
      <c r="X146" s="106" t="s">
        <v>5</v>
      </c>
      <c r="Y146" s="107" t="s">
        <v>5</v>
      </c>
      <c r="Z146" s="106" t="s">
        <v>5</v>
      </c>
      <c r="AA146" s="107" t="s">
        <v>5</v>
      </c>
      <c r="AB146" s="106" t="s">
        <v>5</v>
      </c>
      <c r="AC146" s="107" t="s">
        <v>5</v>
      </c>
      <c r="AD146" s="106" t="s">
        <v>5</v>
      </c>
      <c r="AE146" s="107" t="s">
        <v>5</v>
      </c>
      <c r="AF146" s="106" t="s">
        <v>5</v>
      </c>
      <c r="AG146" s="107" t="s">
        <v>5</v>
      </c>
      <c r="AH146" s="106" t="s">
        <v>5</v>
      </c>
      <c r="AI146" s="107" t="s">
        <v>5</v>
      </c>
      <c r="AJ146" s="103" t="s">
        <v>5</v>
      </c>
      <c r="AK146" s="103" t="s">
        <v>5</v>
      </c>
      <c r="AL146" s="103" t="s">
        <v>5</v>
      </c>
      <c r="AM146" s="103" t="s">
        <v>5</v>
      </c>
      <c r="AN146" s="103" t="s">
        <v>5</v>
      </c>
      <c r="AO146" s="103" t="s">
        <v>5</v>
      </c>
      <c r="AP146" s="103" t="s">
        <v>5</v>
      </c>
      <c r="AQ146" s="103" t="s">
        <v>5</v>
      </c>
      <c r="AR146" s="103" t="s">
        <v>5</v>
      </c>
      <c r="AS146" s="103" t="s">
        <v>5</v>
      </c>
      <c r="AT146" s="103" t="s">
        <v>5</v>
      </c>
      <c r="AU146" s="103" t="s">
        <v>5</v>
      </c>
      <c r="AV146" s="103" t="s">
        <v>5</v>
      </c>
      <c r="AW146" s="103" t="s">
        <v>5</v>
      </c>
      <c r="AX146" s="103" t="s">
        <v>5</v>
      </c>
      <c r="AY146" s="103" t="s">
        <v>5</v>
      </c>
      <c r="AZ146" s="68">
        <f>SUM(N146:AY146)</f>
        <v>0</v>
      </c>
      <c r="BA146" s="69">
        <v>47.5</v>
      </c>
      <c r="BB146" s="69">
        <v>95</v>
      </c>
      <c r="BC146" s="69">
        <f>BA146*AZ146</f>
        <v>0</v>
      </c>
    </row>
    <row r="147" spans="1:55">
      <c r="D147" s="54" t="s">
        <v>6</v>
      </c>
      <c r="F147" s="54" t="s">
        <v>4433</v>
      </c>
      <c r="G147" s="54" t="s">
        <v>4434</v>
      </c>
      <c r="H147" s="54" t="s">
        <v>4435</v>
      </c>
      <c r="I147" s="54" t="s">
        <v>4593</v>
      </c>
      <c r="J147" s="54" t="s">
        <v>4594</v>
      </c>
      <c r="K147" s="54" t="s">
        <v>4595</v>
      </c>
      <c r="L147" s="54" t="s">
        <v>4596</v>
      </c>
      <c r="M147" s="56">
        <f t="shared" si="3"/>
        <v>45958</v>
      </c>
      <c r="N147" s="59" t="s">
        <v>4451</v>
      </c>
      <c r="O147" s="74" t="s">
        <v>2241</v>
      </c>
      <c r="P147" s="59" t="s">
        <v>4452</v>
      </c>
      <c r="Q147" s="74" t="s">
        <v>2241</v>
      </c>
      <c r="R147" s="62" t="s">
        <v>4453</v>
      </c>
      <c r="S147" s="75" t="s">
        <v>4469</v>
      </c>
      <c r="T147" s="65" t="s">
        <v>4454</v>
      </c>
      <c r="U147" s="71" t="s">
        <v>4469</v>
      </c>
      <c r="V147" s="65" t="s">
        <v>2241</v>
      </c>
      <c r="W147" s="71" t="s">
        <v>4469</v>
      </c>
      <c r="X147" s="65" t="s">
        <v>4456</v>
      </c>
      <c r="Y147" s="71" t="s">
        <v>2767</v>
      </c>
      <c r="Z147" s="65" t="s">
        <v>4457</v>
      </c>
      <c r="AA147" s="71" t="s">
        <v>2767</v>
      </c>
      <c r="AB147" s="65" t="s">
        <v>4459</v>
      </c>
      <c r="AC147" s="71" t="s">
        <v>2767</v>
      </c>
      <c r="AD147" s="65" t="s">
        <v>4460</v>
      </c>
      <c r="AE147" s="71" t="s">
        <v>2767</v>
      </c>
      <c r="AF147" s="65" t="s">
        <v>4461</v>
      </c>
      <c r="AG147" s="71" t="s">
        <v>2767</v>
      </c>
      <c r="AH147" s="65" t="s">
        <v>4440</v>
      </c>
      <c r="AI147" s="71" t="s">
        <v>2767</v>
      </c>
      <c r="AJ147" s="65" t="s">
        <v>4442</v>
      </c>
      <c r="AK147" s="64" t="s">
        <v>2234</v>
      </c>
      <c r="AL147" s="65" t="s">
        <v>4479</v>
      </c>
      <c r="AM147" s="64" t="s">
        <v>2234</v>
      </c>
      <c r="AN147" s="67"/>
      <c r="AO147" s="67"/>
      <c r="AP147" s="67"/>
      <c r="AQ147" s="67"/>
      <c r="AR147" s="67"/>
      <c r="AS147" s="67"/>
      <c r="AT147" s="67"/>
      <c r="AU147" s="67"/>
      <c r="AV147" s="67"/>
      <c r="AW147" s="67"/>
      <c r="AX147" s="67"/>
      <c r="AY147" s="67"/>
      <c r="AZ147" s="54">
        <f>IF(AZ148&gt;0,"",0)</f>
        <v>0</v>
      </c>
    </row>
    <row r="148" spans="1:55" ht="111.65" customHeight="1">
      <c r="A148" s="102" t="s">
        <v>5</v>
      </c>
      <c r="D148" s="55" t="s">
        <v>6</v>
      </c>
      <c r="F148" s="55" t="s">
        <v>4433</v>
      </c>
      <c r="G148" s="55" t="s">
        <v>4434</v>
      </c>
      <c r="H148" s="55" t="s">
        <v>4435</v>
      </c>
      <c r="I148" s="55" t="s">
        <v>4593</v>
      </c>
      <c r="J148" s="55" t="s">
        <v>4594</v>
      </c>
      <c r="K148" s="55" t="s">
        <v>4595</v>
      </c>
      <c r="L148" s="55" t="s">
        <v>4596</v>
      </c>
      <c r="M148" s="57">
        <f t="shared" si="3"/>
        <v>45958</v>
      </c>
      <c r="N148" s="104"/>
      <c r="O148" s="105"/>
      <c r="P148" s="104"/>
      <c r="Q148" s="105"/>
      <c r="R148" s="104"/>
      <c r="S148" s="105"/>
      <c r="T148" s="104"/>
      <c r="U148" s="105"/>
      <c r="V148" s="104"/>
      <c r="W148" s="105"/>
      <c r="X148" s="104"/>
      <c r="Y148" s="105"/>
      <c r="Z148" s="104"/>
      <c r="AA148" s="105"/>
      <c r="AB148" s="104"/>
      <c r="AC148" s="105"/>
      <c r="AD148" s="104"/>
      <c r="AE148" s="105"/>
      <c r="AF148" s="104"/>
      <c r="AG148" s="105"/>
      <c r="AH148" s="104"/>
      <c r="AI148" s="105"/>
      <c r="AJ148" s="106" t="s">
        <v>5</v>
      </c>
      <c r="AK148" s="107" t="s">
        <v>5</v>
      </c>
      <c r="AL148" s="106" t="s">
        <v>5</v>
      </c>
      <c r="AM148" s="107" t="s">
        <v>5</v>
      </c>
      <c r="AN148" s="103" t="s">
        <v>5</v>
      </c>
      <c r="AO148" s="103" t="s">
        <v>5</v>
      </c>
      <c r="AP148" s="103" t="s">
        <v>5</v>
      </c>
      <c r="AQ148" s="103" t="s">
        <v>5</v>
      </c>
      <c r="AR148" s="103" t="s">
        <v>5</v>
      </c>
      <c r="AS148" s="103" t="s">
        <v>5</v>
      </c>
      <c r="AT148" s="103" t="s">
        <v>5</v>
      </c>
      <c r="AU148" s="103" t="s">
        <v>5</v>
      </c>
      <c r="AV148" s="103" t="s">
        <v>5</v>
      </c>
      <c r="AW148" s="103" t="s">
        <v>5</v>
      </c>
      <c r="AX148" s="103" t="s">
        <v>5</v>
      </c>
      <c r="AY148" s="103" t="s">
        <v>5</v>
      </c>
      <c r="AZ148" s="68">
        <f>SUM(N148:AY148)</f>
        <v>0</v>
      </c>
      <c r="BA148" s="69">
        <v>55</v>
      </c>
      <c r="BB148" s="69">
        <v>110</v>
      </c>
      <c r="BC148" s="69">
        <f>BA148*AZ148</f>
        <v>0</v>
      </c>
    </row>
    <row r="149" spans="1:55">
      <c r="D149" s="54" t="s">
        <v>6</v>
      </c>
      <c r="F149" s="54" t="s">
        <v>4433</v>
      </c>
      <c r="G149" s="54" t="s">
        <v>4434</v>
      </c>
      <c r="H149" s="54" t="s">
        <v>4435</v>
      </c>
      <c r="I149" s="54" t="s">
        <v>4593</v>
      </c>
      <c r="J149" s="54" t="s">
        <v>4594</v>
      </c>
      <c r="K149" s="54" t="s">
        <v>4597</v>
      </c>
      <c r="L149" s="54" t="s">
        <v>4534</v>
      </c>
      <c r="M149" s="56">
        <f t="shared" ref="M149:M180" si="4">DATE(2025,10,28)</f>
        <v>45958</v>
      </c>
      <c r="N149" s="59" t="s">
        <v>4451</v>
      </c>
      <c r="O149" s="74" t="s">
        <v>2241</v>
      </c>
      <c r="P149" s="59" t="s">
        <v>4452</v>
      </c>
      <c r="Q149" s="74" t="s">
        <v>2241</v>
      </c>
      <c r="R149" s="62" t="s">
        <v>4453</v>
      </c>
      <c r="S149" s="75" t="s">
        <v>2767</v>
      </c>
      <c r="T149" s="65" t="s">
        <v>4454</v>
      </c>
      <c r="U149" s="71" t="s">
        <v>2767</v>
      </c>
      <c r="V149" s="65" t="s">
        <v>2241</v>
      </c>
      <c r="W149" s="71" t="s">
        <v>2767</v>
      </c>
      <c r="X149" s="65" t="s">
        <v>4456</v>
      </c>
      <c r="Y149" s="71" t="s">
        <v>2767</v>
      </c>
      <c r="Z149" s="65" t="s">
        <v>4457</v>
      </c>
      <c r="AA149" s="71" t="s">
        <v>2241</v>
      </c>
      <c r="AB149" s="65" t="s">
        <v>4459</v>
      </c>
      <c r="AC149" s="64" t="s">
        <v>2234</v>
      </c>
      <c r="AD149" s="65" t="s">
        <v>4460</v>
      </c>
      <c r="AE149" s="71" t="s">
        <v>2767</v>
      </c>
      <c r="AF149" s="65" t="s">
        <v>4461</v>
      </c>
      <c r="AG149" s="71" t="s">
        <v>2241</v>
      </c>
      <c r="AH149" s="65" t="s">
        <v>4440</v>
      </c>
      <c r="AI149" s="71" t="s">
        <v>2241</v>
      </c>
      <c r="AJ149" s="65" t="s">
        <v>4442</v>
      </c>
      <c r="AK149" s="64" t="s">
        <v>2234</v>
      </c>
      <c r="AL149" s="65" t="s">
        <v>4479</v>
      </c>
      <c r="AM149" s="64" t="s">
        <v>2234</v>
      </c>
      <c r="AN149" s="67"/>
      <c r="AO149" s="67"/>
      <c r="AP149" s="67"/>
      <c r="AQ149" s="67"/>
      <c r="AR149" s="67"/>
      <c r="AS149" s="67"/>
      <c r="AT149" s="67"/>
      <c r="AU149" s="67"/>
      <c r="AV149" s="67"/>
      <c r="AW149" s="67"/>
      <c r="AX149" s="67"/>
      <c r="AY149" s="67"/>
      <c r="AZ149" s="54">
        <f>IF(AZ150&gt;0,"",0)</f>
        <v>0</v>
      </c>
    </row>
    <row r="150" spans="1:55" ht="111.65" customHeight="1">
      <c r="A150" s="102" t="s">
        <v>5</v>
      </c>
      <c r="D150" s="55" t="s">
        <v>6</v>
      </c>
      <c r="F150" s="55" t="s">
        <v>4433</v>
      </c>
      <c r="G150" s="55" t="s">
        <v>4434</v>
      </c>
      <c r="H150" s="55" t="s">
        <v>4435</v>
      </c>
      <c r="I150" s="55" t="s">
        <v>4593</v>
      </c>
      <c r="J150" s="55" t="s">
        <v>4594</v>
      </c>
      <c r="K150" s="55" t="s">
        <v>4597</v>
      </c>
      <c r="L150" s="55" t="s">
        <v>4534</v>
      </c>
      <c r="M150" s="57">
        <f t="shared" si="4"/>
        <v>45958</v>
      </c>
      <c r="N150" s="104"/>
      <c r="O150" s="105"/>
      <c r="P150" s="104"/>
      <c r="Q150" s="105"/>
      <c r="R150" s="104"/>
      <c r="S150" s="105"/>
      <c r="T150" s="104"/>
      <c r="U150" s="105"/>
      <c r="V150" s="104"/>
      <c r="W150" s="105"/>
      <c r="X150" s="104"/>
      <c r="Y150" s="105"/>
      <c r="Z150" s="104"/>
      <c r="AA150" s="105"/>
      <c r="AB150" s="106" t="s">
        <v>5</v>
      </c>
      <c r="AC150" s="107" t="s">
        <v>5</v>
      </c>
      <c r="AD150" s="104"/>
      <c r="AE150" s="105"/>
      <c r="AF150" s="104"/>
      <c r="AG150" s="105"/>
      <c r="AH150" s="104"/>
      <c r="AI150" s="105"/>
      <c r="AJ150" s="106" t="s">
        <v>5</v>
      </c>
      <c r="AK150" s="107" t="s">
        <v>5</v>
      </c>
      <c r="AL150" s="106" t="s">
        <v>5</v>
      </c>
      <c r="AM150" s="107" t="s">
        <v>5</v>
      </c>
      <c r="AN150" s="103" t="s">
        <v>5</v>
      </c>
      <c r="AO150" s="103" t="s">
        <v>5</v>
      </c>
      <c r="AP150" s="103" t="s">
        <v>5</v>
      </c>
      <c r="AQ150" s="103" t="s">
        <v>5</v>
      </c>
      <c r="AR150" s="103" t="s">
        <v>5</v>
      </c>
      <c r="AS150" s="103" t="s">
        <v>5</v>
      </c>
      <c r="AT150" s="103" t="s">
        <v>5</v>
      </c>
      <c r="AU150" s="103" t="s">
        <v>5</v>
      </c>
      <c r="AV150" s="103" t="s">
        <v>5</v>
      </c>
      <c r="AW150" s="103" t="s">
        <v>5</v>
      </c>
      <c r="AX150" s="103" t="s">
        <v>5</v>
      </c>
      <c r="AY150" s="103" t="s">
        <v>5</v>
      </c>
      <c r="AZ150" s="68">
        <f>SUM(N150:AY150)</f>
        <v>0</v>
      </c>
      <c r="BA150" s="69">
        <v>55</v>
      </c>
      <c r="BB150" s="69">
        <v>110</v>
      </c>
      <c r="BC150" s="69">
        <f>BA150*AZ150</f>
        <v>0</v>
      </c>
    </row>
    <row r="151" spans="1:55">
      <c r="D151" s="54" t="s">
        <v>6</v>
      </c>
      <c r="F151" s="54" t="s">
        <v>4433</v>
      </c>
      <c r="G151" s="54" t="s">
        <v>4434</v>
      </c>
      <c r="H151" s="54" t="s">
        <v>4435</v>
      </c>
      <c r="I151" s="54" t="s">
        <v>4593</v>
      </c>
      <c r="J151" s="54" t="s">
        <v>4594</v>
      </c>
      <c r="K151" s="54" t="s">
        <v>4598</v>
      </c>
      <c r="L151" s="54" t="s">
        <v>4538</v>
      </c>
      <c r="M151" s="56">
        <f t="shared" si="4"/>
        <v>45958</v>
      </c>
      <c r="N151" s="59" t="s">
        <v>4451</v>
      </c>
      <c r="O151" s="58" t="s">
        <v>2234</v>
      </c>
      <c r="P151" s="59" t="s">
        <v>4452</v>
      </c>
      <c r="Q151" s="58" t="s">
        <v>2234</v>
      </c>
      <c r="R151" s="62" t="s">
        <v>4453</v>
      </c>
      <c r="S151" s="75" t="s">
        <v>2767</v>
      </c>
      <c r="T151" s="65" t="s">
        <v>4454</v>
      </c>
      <c r="U151" s="71" t="s">
        <v>2241</v>
      </c>
      <c r="V151" s="65" t="s">
        <v>2241</v>
      </c>
      <c r="W151" s="71" t="s">
        <v>2241</v>
      </c>
      <c r="X151" s="65" t="s">
        <v>4456</v>
      </c>
      <c r="Y151" s="71" t="s">
        <v>2767</v>
      </c>
      <c r="Z151" s="65" t="s">
        <v>4457</v>
      </c>
      <c r="AA151" s="64" t="s">
        <v>2234</v>
      </c>
      <c r="AB151" s="65" t="s">
        <v>4459</v>
      </c>
      <c r="AC151" s="71" t="s">
        <v>2241</v>
      </c>
      <c r="AD151" s="65" t="s">
        <v>4460</v>
      </c>
      <c r="AE151" s="71" t="s">
        <v>2241</v>
      </c>
      <c r="AF151" s="65" t="s">
        <v>4461</v>
      </c>
      <c r="AG151" s="64" t="s">
        <v>2234</v>
      </c>
      <c r="AH151" s="65" t="s">
        <v>4440</v>
      </c>
      <c r="AI151" s="71" t="s">
        <v>2241</v>
      </c>
      <c r="AJ151" s="65" t="s">
        <v>4442</v>
      </c>
      <c r="AK151" s="64" t="s">
        <v>2234</v>
      </c>
      <c r="AL151" s="65" t="s">
        <v>4479</v>
      </c>
      <c r="AM151" s="64" t="s">
        <v>2234</v>
      </c>
      <c r="AN151" s="67"/>
      <c r="AO151" s="67"/>
      <c r="AP151" s="67"/>
      <c r="AQ151" s="67"/>
      <c r="AR151" s="67"/>
      <c r="AS151" s="67"/>
      <c r="AT151" s="67"/>
      <c r="AU151" s="67"/>
      <c r="AV151" s="67"/>
      <c r="AW151" s="67"/>
      <c r="AX151" s="67"/>
      <c r="AY151" s="67"/>
      <c r="AZ151" s="54">
        <f>IF(AZ152&gt;0,"",0)</f>
        <v>0</v>
      </c>
    </row>
    <row r="152" spans="1:55" ht="111.65" customHeight="1">
      <c r="A152" s="102" t="s">
        <v>5</v>
      </c>
      <c r="D152" s="55" t="s">
        <v>6</v>
      </c>
      <c r="F152" s="55" t="s">
        <v>4433</v>
      </c>
      <c r="G152" s="55" t="s">
        <v>4434</v>
      </c>
      <c r="H152" s="55" t="s">
        <v>4435</v>
      </c>
      <c r="I152" s="55" t="s">
        <v>4593</v>
      </c>
      <c r="J152" s="55" t="s">
        <v>4594</v>
      </c>
      <c r="K152" s="55" t="s">
        <v>4598</v>
      </c>
      <c r="L152" s="55" t="s">
        <v>4538</v>
      </c>
      <c r="M152" s="57">
        <f t="shared" si="4"/>
        <v>45958</v>
      </c>
      <c r="N152" s="106" t="s">
        <v>5</v>
      </c>
      <c r="O152" s="107" t="s">
        <v>5</v>
      </c>
      <c r="P152" s="106" t="s">
        <v>5</v>
      </c>
      <c r="Q152" s="107" t="s">
        <v>5</v>
      </c>
      <c r="R152" s="104"/>
      <c r="S152" s="105"/>
      <c r="T152" s="104"/>
      <c r="U152" s="105"/>
      <c r="V152" s="104"/>
      <c r="W152" s="105"/>
      <c r="X152" s="104"/>
      <c r="Y152" s="105"/>
      <c r="Z152" s="106" t="s">
        <v>5</v>
      </c>
      <c r="AA152" s="107" t="s">
        <v>5</v>
      </c>
      <c r="AB152" s="104"/>
      <c r="AC152" s="105"/>
      <c r="AD152" s="104"/>
      <c r="AE152" s="105"/>
      <c r="AF152" s="106" t="s">
        <v>5</v>
      </c>
      <c r="AG152" s="107" t="s">
        <v>5</v>
      </c>
      <c r="AH152" s="104"/>
      <c r="AI152" s="105"/>
      <c r="AJ152" s="106" t="s">
        <v>5</v>
      </c>
      <c r="AK152" s="107" t="s">
        <v>5</v>
      </c>
      <c r="AL152" s="106" t="s">
        <v>5</v>
      </c>
      <c r="AM152" s="107" t="s">
        <v>5</v>
      </c>
      <c r="AN152" s="103" t="s">
        <v>5</v>
      </c>
      <c r="AO152" s="103" t="s">
        <v>5</v>
      </c>
      <c r="AP152" s="103" t="s">
        <v>5</v>
      </c>
      <c r="AQ152" s="103" t="s">
        <v>5</v>
      </c>
      <c r="AR152" s="103" t="s">
        <v>5</v>
      </c>
      <c r="AS152" s="103" t="s">
        <v>5</v>
      </c>
      <c r="AT152" s="103" t="s">
        <v>5</v>
      </c>
      <c r="AU152" s="103" t="s">
        <v>5</v>
      </c>
      <c r="AV152" s="103" t="s">
        <v>5</v>
      </c>
      <c r="AW152" s="103" t="s">
        <v>5</v>
      </c>
      <c r="AX152" s="103" t="s">
        <v>5</v>
      </c>
      <c r="AY152" s="103" t="s">
        <v>5</v>
      </c>
      <c r="AZ152" s="68">
        <f>SUM(N152:AY152)</f>
        <v>0</v>
      </c>
      <c r="BA152" s="69">
        <v>55</v>
      </c>
      <c r="BB152" s="69">
        <v>110</v>
      </c>
      <c r="BC152" s="69">
        <f>BA152*AZ152</f>
        <v>0</v>
      </c>
    </row>
    <row r="153" spans="1:55">
      <c r="D153" s="54" t="s">
        <v>6</v>
      </c>
      <c r="F153" s="54" t="s">
        <v>4433</v>
      </c>
      <c r="G153" s="54" t="s">
        <v>4434</v>
      </c>
      <c r="H153" s="54" t="s">
        <v>4435</v>
      </c>
      <c r="I153" s="54" t="s">
        <v>4599</v>
      </c>
      <c r="J153" s="54" t="s">
        <v>4600</v>
      </c>
      <c r="K153" s="54" t="s">
        <v>4438</v>
      </c>
      <c r="L153" s="54" t="s">
        <v>4439</v>
      </c>
      <c r="M153" s="56">
        <f t="shared" si="4"/>
        <v>45958</v>
      </c>
      <c r="N153" s="59" t="s">
        <v>4451</v>
      </c>
      <c r="O153" s="74" t="s">
        <v>4469</v>
      </c>
      <c r="P153" s="59" t="s">
        <v>4452</v>
      </c>
      <c r="Q153" s="74" t="s">
        <v>4469</v>
      </c>
      <c r="R153" s="62" t="s">
        <v>4453</v>
      </c>
      <c r="S153" s="73" t="s">
        <v>4530</v>
      </c>
      <c r="T153" s="65" t="s">
        <v>4454</v>
      </c>
      <c r="U153" s="70" t="s">
        <v>4530</v>
      </c>
      <c r="V153" s="65" t="s">
        <v>2241</v>
      </c>
      <c r="W153" s="70" t="s">
        <v>4530</v>
      </c>
      <c r="X153" s="65" t="s">
        <v>4456</v>
      </c>
      <c r="Y153" s="70" t="s">
        <v>4530</v>
      </c>
      <c r="Z153" s="65" t="s">
        <v>4457</v>
      </c>
      <c r="AA153" s="71" t="s">
        <v>2767</v>
      </c>
      <c r="AB153" s="65" t="s">
        <v>4459</v>
      </c>
      <c r="AC153" s="71" t="s">
        <v>4469</v>
      </c>
      <c r="AD153" s="65" t="s">
        <v>4460</v>
      </c>
      <c r="AE153" s="70" t="s">
        <v>4530</v>
      </c>
      <c r="AF153" s="65" t="s">
        <v>4461</v>
      </c>
      <c r="AG153" s="71" t="s">
        <v>4469</v>
      </c>
      <c r="AH153" s="65" t="s">
        <v>4440</v>
      </c>
      <c r="AI153" s="71" t="s">
        <v>4469</v>
      </c>
      <c r="AJ153" s="65" t="s">
        <v>4442</v>
      </c>
      <c r="AK153" s="64" t="s">
        <v>2234</v>
      </c>
      <c r="AL153" s="65" t="s">
        <v>4479</v>
      </c>
      <c r="AM153" s="64" t="s">
        <v>2234</v>
      </c>
      <c r="AN153" s="67"/>
      <c r="AO153" s="67"/>
      <c r="AP153" s="67"/>
      <c r="AQ153" s="67"/>
      <c r="AR153" s="67"/>
      <c r="AS153" s="67"/>
      <c r="AT153" s="67"/>
      <c r="AU153" s="67"/>
      <c r="AV153" s="67"/>
      <c r="AW153" s="67"/>
      <c r="AX153" s="67"/>
      <c r="AY153" s="67"/>
      <c r="AZ153" s="54">
        <f>IF(AZ154&gt;0,"",0)</f>
        <v>0</v>
      </c>
    </row>
    <row r="154" spans="1:55" ht="111.65" customHeight="1">
      <c r="A154" s="102" t="s">
        <v>5</v>
      </c>
      <c r="D154" s="55" t="s">
        <v>6</v>
      </c>
      <c r="F154" s="55" t="s">
        <v>4433</v>
      </c>
      <c r="G154" s="55" t="s">
        <v>4434</v>
      </c>
      <c r="H154" s="55" t="s">
        <v>4435</v>
      </c>
      <c r="I154" s="55" t="s">
        <v>4599</v>
      </c>
      <c r="J154" s="55" t="s">
        <v>4600</v>
      </c>
      <c r="K154" s="55" t="s">
        <v>4438</v>
      </c>
      <c r="L154" s="55" t="s">
        <v>4439</v>
      </c>
      <c r="M154" s="57">
        <f t="shared" si="4"/>
        <v>45958</v>
      </c>
      <c r="N154" s="104"/>
      <c r="O154" s="105"/>
      <c r="P154" s="104"/>
      <c r="Q154" s="105"/>
      <c r="R154" s="104"/>
      <c r="S154" s="105"/>
      <c r="T154" s="104"/>
      <c r="U154" s="105"/>
      <c r="V154" s="104"/>
      <c r="W154" s="105"/>
      <c r="X154" s="104"/>
      <c r="Y154" s="105"/>
      <c r="Z154" s="104"/>
      <c r="AA154" s="105"/>
      <c r="AB154" s="104"/>
      <c r="AC154" s="105"/>
      <c r="AD154" s="104"/>
      <c r="AE154" s="105"/>
      <c r="AF154" s="104"/>
      <c r="AG154" s="105"/>
      <c r="AH154" s="104"/>
      <c r="AI154" s="105"/>
      <c r="AJ154" s="106" t="s">
        <v>5</v>
      </c>
      <c r="AK154" s="107" t="s">
        <v>5</v>
      </c>
      <c r="AL154" s="106" t="s">
        <v>5</v>
      </c>
      <c r="AM154" s="107" t="s">
        <v>5</v>
      </c>
      <c r="AN154" s="103" t="s">
        <v>5</v>
      </c>
      <c r="AO154" s="103" t="s">
        <v>5</v>
      </c>
      <c r="AP154" s="103" t="s">
        <v>5</v>
      </c>
      <c r="AQ154" s="103" t="s">
        <v>5</v>
      </c>
      <c r="AR154" s="103" t="s">
        <v>5</v>
      </c>
      <c r="AS154" s="103" t="s">
        <v>5</v>
      </c>
      <c r="AT154" s="103" t="s">
        <v>5</v>
      </c>
      <c r="AU154" s="103" t="s">
        <v>5</v>
      </c>
      <c r="AV154" s="103" t="s">
        <v>5</v>
      </c>
      <c r="AW154" s="103" t="s">
        <v>5</v>
      </c>
      <c r="AX154" s="103" t="s">
        <v>5</v>
      </c>
      <c r="AY154" s="103" t="s">
        <v>5</v>
      </c>
      <c r="AZ154" s="68">
        <f>SUM(N154:AY154)</f>
        <v>0</v>
      </c>
      <c r="BA154" s="69">
        <v>70</v>
      </c>
      <c r="BB154" s="69">
        <v>140</v>
      </c>
      <c r="BC154" s="69">
        <f>BA154*AZ154</f>
        <v>0</v>
      </c>
    </row>
    <row r="155" spans="1:55">
      <c r="D155" s="54" t="s">
        <v>6</v>
      </c>
      <c r="F155" s="54" t="s">
        <v>4433</v>
      </c>
      <c r="G155" s="54" t="s">
        <v>4434</v>
      </c>
      <c r="H155" s="54" t="s">
        <v>4435</v>
      </c>
      <c r="I155" s="54" t="s">
        <v>4599</v>
      </c>
      <c r="J155" s="54" t="s">
        <v>4600</v>
      </c>
      <c r="K155" s="54" t="s">
        <v>4526</v>
      </c>
      <c r="L155" s="54" t="s">
        <v>4527</v>
      </c>
      <c r="M155" s="56">
        <f t="shared" si="4"/>
        <v>45958</v>
      </c>
      <c r="N155" s="59" t="s">
        <v>4451</v>
      </c>
      <c r="O155" s="74" t="s">
        <v>4469</v>
      </c>
      <c r="P155" s="59" t="s">
        <v>4452</v>
      </c>
      <c r="Q155" s="74" t="s">
        <v>4469</v>
      </c>
      <c r="R155" s="62" t="s">
        <v>4453</v>
      </c>
      <c r="S155" s="75" t="s">
        <v>4469</v>
      </c>
      <c r="T155" s="65" t="s">
        <v>4454</v>
      </c>
      <c r="U155" s="71" t="s">
        <v>4469</v>
      </c>
      <c r="V155" s="65" t="s">
        <v>2241</v>
      </c>
      <c r="W155" s="71" t="s">
        <v>4469</v>
      </c>
      <c r="X155" s="65" t="s">
        <v>4456</v>
      </c>
      <c r="Y155" s="71" t="s">
        <v>4469</v>
      </c>
      <c r="Z155" s="65" t="s">
        <v>4457</v>
      </c>
      <c r="AA155" s="71" t="s">
        <v>4469</v>
      </c>
      <c r="AB155" s="65" t="s">
        <v>4459</v>
      </c>
      <c r="AC155" s="71" t="s">
        <v>2767</v>
      </c>
      <c r="AD155" s="65" t="s">
        <v>4460</v>
      </c>
      <c r="AE155" s="70" t="s">
        <v>4530</v>
      </c>
      <c r="AF155" s="65" t="s">
        <v>4461</v>
      </c>
      <c r="AG155" s="71" t="s">
        <v>4469</v>
      </c>
      <c r="AH155" s="65" t="s">
        <v>4440</v>
      </c>
      <c r="AI155" s="71" t="s">
        <v>4469</v>
      </c>
      <c r="AJ155" s="65" t="s">
        <v>4442</v>
      </c>
      <c r="AK155" s="64" t="s">
        <v>2234</v>
      </c>
      <c r="AL155" s="65" t="s">
        <v>4479</v>
      </c>
      <c r="AM155" s="64" t="s">
        <v>2234</v>
      </c>
      <c r="AN155" s="67"/>
      <c r="AO155" s="67"/>
      <c r="AP155" s="67"/>
      <c r="AQ155" s="67"/>
      <c r="AR155" s="67"/>
      <c r="AS155" s="67"/>
      <c r="AT155" s="67"/>
      <c r="AU155" s="67"/>
      <c r="AV155" s="67"/>
      <c r="AW155" s="67"/>
      <c r="AX155" s="67"/>
      <c r="AY155" s="67"/>
      <c r="AZ155" s="54">
        <f>IF(AZ156&gt;0,"",0)</f>
        <v>0</v>
      </c>
    </row>
    <row r="156" spans="1:55" ht="111.65" customHeight="1">
      <c r="A156" s="102" t="s">
        <v>5</v>
      </c>
      <c r="D156" s="55" t="s">
        <v>6</v>
      </c>
      <c r="F156" s="55" t="s">
        <v>4433</v>
      </c>
      <c r="G156" s="55" t="s">
        <v>4434</v>
      </c>
      <c r="H156" s="55" t="s">
        <v>4435</v>
      </c>
      <c r="I156" s="55" t="s">
        <v>4599</v>
      </c>
      <c r="J156" s="55" t="s">
        <v>4600</v>
      </c>
      <c r="K156" s="55" t="s">
        <v>4526</v>
      </c>
      <c r="L156" s="55" t="s">
        <v>4527</v>
      </c>
      <c r="M156" s="57">
        <f t="shared" si="4"/>
        <v>45958</v>
      </c>
      <c r="N156" s="104"/>
      <c r="O156" s="105"/>
      <c r="P156" s="104"/>
      <c r="Q156" s="105"/>
      <c r="R156" s="104"/>
      <c r="S156" s="105"/>
      <c r="T156" s="104"/>
      <c r="U156" s="105"/>
      <c r="V156" s="104"/>
      <c r="W156" s="105"/>
      <c r="X156" s="104"/>
      <c r="Y156" s="105"/>
      <c r="Z156" s="104"/>
      <c r="AA156" s="105"/>
      <c r="AB156" s="104"/>
      <c r="AC156" s="105"/>
      <c r="AD156" s="104"/>
      <c r="AE156" s="105"/>
      <c r="AF156" s="104"/>
      <c r="AG156" s="105"/>
      <c r="AH156" s="104"/>
      <c r="AI156" s="105"/>
      <c r="AJ156" s="106" t="s">
        <v>5</v>
      </c>
      <c r="AK156" s="107" t="s">
        <v>5</v>
      </c>
      <c r="AL156" s="106" t="s">
        <v>5</v>
      </c>
      <c r="AM156" s="107" t="s">
        <v>5</v>
      </c>
      <c r="AN156" s="103" t="s">
        <v>5</v>
      </c>
      <c r="AO156" s="103" t="s">
        <v>5</v>
      </c>
      <c r="AP156" s="103" t="s">
        <v>5</v>
      </c>
      <c r="AQ156" s="103" t="s">
        <v>5</v>
      </c>
      <c r="AR156" s="103" t="s">
        <v>5</v>
      </c>
      <c r="AS156" s="103" t="s">
        <v>5</v>
      </c>
      <c r="AT156" s="103" t="s">
        <v>5</v>
      </c>
      <c r="AU156" s="103" t="s">
        <v>5</v>
      </c>
      <c r="AV156" s="103" t="s">
        <v>5</v>
      </c>
      <c r="AW156" s="103" t="s">
        <v>5</v>
      </c>
      <c r="AX156" s="103" t="s">
        <v>5</v>
      </c>
      <c r="AY156" s="103" t="s">
        <v>5</v>
      </c>
      <c r="AZ156" s="68">
        <f>SUM(N156:AY156)</f>
        <v>0</v>
      </c>
      <c r="BA156" s="69">
        <v>70</v>
      </c>
      <c r="BB156" s="69">
        <v>140</v>
      </c>
      <c r="BC156" s="69">
        <f>BA156*AZ156</f>
        <v>0</v>
      </c>
    </row>
    <row r="157" spans="1:55">
      <c r="D157" s="54" t="s">
        <v>6</v>
      </c>
      <c r="F157" s="54" t="s">
        <v>4433</v>
      </c>
      <c r="G157" s="54" t="s">
        <v>4434</v>
      </c>
      <c r="H157" s="54" t="s">
        <v>4435</v>
      </c>
      <c r="I157" s="54" t="s">
        <v>4599</v>
      </c>
      <c r="J157" s="54" t="s">
        <v>4600</v>
      </c>
      <c r="K157" s="54" t="s">
        <v>4601</v>
      </c>
      <c r="L157" s="54" t="s">
        <v>4602</v>
      </c>
      <c r="M157" s="56">
        <f t="shared" si="4"/>
        <v>45958</v>
      </c>
      <c r="N157" s="59" t="s">
        <v>4451</v>
      </c>
      <c r="O157" s="74" t="s">
        <v>4469</v>
      </c>
      <c r="P157" s="59" t="s">
        <v>4452</v>
      </c>
      <c r="Q157" s="74" t="s">
        <v>4469</v>
      </c>
      <c r="R157" s="62" t="s">
        <v>4453</v>
      </c>
      <c r="S157" s="73" t="s">
        <v>4530</v>
      </c>
      <c r="T157" s="65" t="s">
        <v>4454</v>
      </c>
      <c r="U157" s="70" t="s">
        <v>4530</v>
      </c>
      <c r="V157" s="65" t="s">
        <v>2241</v>
      </c>
      <c r="W157" s="70" t="s">
        <v>4530</v>
      </c>
      <c r="X157" s="65" t="s">
        <v>4456</v>
      </c>
      <c r="Y157" s="70" t="s">
        <v>4474</v>
      </c>
      <c r="Z157" s="65" t="s">
        <v>4457</v>
      </c>
      <c r="AA157" s="71" t="s">
        <v>4469</v>
      </c>
      <c r="AB157" s="65" t="s">
        <v>4459</v>
      </c>
      <c r="AC157" s="71" t="s">
        <v>2241</v>
      </c>
      <c r="AD157" s="65" t="s">
        <v>4460</v>
      </c>
      <c r="AE157" s="70" t="s">
        <v>4530</v>
      </c>
      <c r="AF157" s="65" t="s">
        <v>4461</v>
      </c>
      <c r="AG157" s="71" t="s">
        <v>4469</v>
      </c>
      <c r="AH157" s="65" t="s">
        <v>4440</v>
      </c>
      <c r="AI157" s="71" t="s">
        <v>4469</v>
      </c>
      <c r="AJ157" s="65" t="s">
        <v>4442</v>
      </c>
      <c r="AK157" s="64" t="s">
        <v>2234</v>
      </c>
      <c r="AL157" s="65" t="s">
        <v>4479</v>
      </c>
      <c r="AM157" s="64" t="s">
        <v>2234</v>
      </c>
      <c r="AN157" s="67"/>
      <c r="AO157" s="67"/>
      <c r="AP157" s="67"/>
      <c r="AQ157" s="67"/>
      <c r="AR157" s="67"/>
      <c r="AS157" s="67"/>
      <c r="AT157" s="67"/>
      <c r="AU157" s="67"/>
      <c r="AV157" s="67"/>
      <c r="AW157" s="67"/>
      <c r="AX157" s="67"/>
      <c r="AY157" s="67"/>
      <c r="AZ157" s="54">
        <f>IF(AZ158&gt;0,"",0)</f>
        <v>0</v>
      </c>
    </row>
    <row r="158" spans="1:55" ht="111.65" customHeight="1">
      <c r="A158" s="102" t="s">
        <v>5</v>
      </c>
      <c r="D158" s="55" t="s">
        <v>6</v>
      </c>
      <c r="F158" s="55" t="s">
        <v>4433</v>
      </c>
      <c r="G158" s="55" t="s">
        <v>4434</v>
      </c>
      <c r="H158" s="55" t="s">
        <v>4435</v>
      </c>
      <c r="I158" s="55" t="s">
        <v>4599</v>
      </c>
      <c r="J158" s="55" t="s">
        <v>4600</v>
      </c>
      <c r="K158" s="55" t="s">
        <v>4601</v>
      </c>
      <c r="L158" s="55" t="s">
        <v>4602</v>
      </c>
      <c r="M158" s="57">
        <f t="shared" si="4"/>
        <v>45958</v>
      </c>
      <c r="N158" s="104"/>
      <c r="O158" s="105"/>
      <c r="P158" s="104"/>
      <c r="Q158" s="105"/>
      <c r="R158" s="104"/>
      <c r="S158" s="105"/>
      <c r="T158" s="104"/>
      <c r="U158" s="105"/>
      <c r="V158" s="104"/>
      <c r="W158" s="105"/>
      <c r="X158" s="104"/>
      <c r="Y158" s="105"/>
      <c r="Z158" s="104"/>
      <c r="AA158" s="105"/>
      <c r="AB158" s="104"/>
      <c r="AC158" s="105"/>
      <c r="AD158" s="104"/>
      <c r="AE158" s="105"/>
      <c r="AF158" s="104"/>
      <c r="AG158" s="105"/>
      <c r="AH158" s="104"/>
      <c r="AI158" s="105"/>
      <c r="AJ158" s="106" t="s">
        <v>5</v>
      </c>
      <c r="AK158" s="107" t="s">
        <v>5</v>
      </c>
      <c r="AL158" s="106" t="s">
        <v>5</v>
      </c>
      <c r="AM158" s="107" t="s">
        <v>5</v>
      </c>
      <c r="AN158" s="103" t="s">
        <v>5</v>
      </c>
      <c r="AO158" s="103" t="s">
        <v>5</v>
      </c>
      <c r="AP158" s="103" t="s">
        <v>5</v>
      </c>
      <c r="AQ158" s="103" t="s">
        <v>5</v>
      </c>
      <c r="AR158" s="103" t="s">
        <v>5</v>
      </c>
      <c r="AS158" s="103" t="s">
        <v>5</v>
      </c>
      <c r="AT158" s="103" t="s">
        <v>5</v>
      </c>
      <c r="AU158" s="103" t="s">
        <v>5</v>
      </c>
      <c r="AV158" s="103" t="s">
        <v>5</v>
      </c>
      <c r="AW158" s="103" t="s">
        <v>5</v>
      </c>
      <c r="AX158" s="103" t="s">
        <v>5</v>
      </c>
      <c r="AY158" s="103" t="s">
        <v>5</v>
      </c>
      <c r="AZ158" s="68">
        <f>SUM(N158:AY158)</f>
        <v>0</v>
      </c>
      <c r="BA158" s="69">
        <v>70</v>
      </c>
      <c r="BB158" s="69">
        <v>140</v>
      </c>
      <c r="BC158" s="69">
        <f>BA158*AZ158</f>
        <v>0</v>
      </c>
    </row>
    <row r="159" spans="1:55">
      <c r="D159" s="54" t="s">
        <v>6</v>
      </c>
      <c r="F159" s="54" t="s">
        <v>4433</v>
      </c>
      <c r="G159" s="54" t="s">
        <v>4434</v>
      </c>
      <c r="H159" s="54" t="s">
        <v>4435</v>
      </c>
      <c r="I159" s="54" t="s">
        <v>4599</v>
      </c>
      <c r="J159" s="54" t="s">
        <v>4600</v>
      </c>
      <c r="K159" s="54" t="s">
        <v>4566</v>
      </c>
      <c r="L159" s="54" t="s">
        <v>4567</v>
      </c>
      <c r="M159" s="56">
        <f t="shared" si="4"/>
        <v>45958</v>
      </c>
      <c r="N159" s="59" t="s">
        <v>4451</v>
      </c>
      <c r="O159" s="74" t="s">
        <v>2241</v>
      </c>
      <c r="P159" s="59" t="s">
        <v>4452</v>
      </c>
      <c r="Q159" s="74" t="s">
        <v>4469</v>
      </c>
      <c r="R159" s="62" t="s">
        <v>4453</v>
      </c>
      <c r="S159" s="73" t="s">
        <v>4530</v>
      </c>
      <c r="T159" s="65" t="s">
        <v>4454</v>
      </c>
      <c r="U159" s="70" t="s">
        <v>4530</v>
      </c>
      <c r="V159" s="65" t="s">
        <v>2241</v>
      </c>
      <c r="W159" s="70" t="s">
        <v>4530</v>
      </c>
      <c r="X159" s="65" t="s">
        <v>4456</v>
      </c>
      <c r="Y159" s="70" t="s">
        <v>4474</v>
      </c>
      <c r="Z159" s="65" t="s">
        <v>4457</v>
      </c>
      <c r="AA159" s="71" t="s">
        <v>4469</v>
      </c>
      <c r="AB159" s="65" t="s">
        <v>4459</v>
      </c>
      <c r="AC159" s="71" t="s">
        <v>4469</v>
      </c>
      <c r="AD159" s="65" t="s">
        <v>4460</v>
      </c>
      <c r="AE159" s="70" t="s">
        <v>4530</v>
      </c>
      <c r="AF159" s="65" t="s">
        <v>4461</v>
      </c>
      <c r="AG159" s="71" t="s">
        <v>4469</v>
      </c>
      <c r="AH159" s="65" t="s">
        <v>4440</v>
      </c>
      <c r="AI159" s="71" t="s">
        <v>4469</v>
      </c>
      <c r="AJ159" s="65" t="s">
        <v>4442</v>
      </c>
      <c r="AK159" s="64" t="s">
        <v>2234</v>
      </c>
      <c r="AL159" s="65" t="s">
        <v>4479</v>
      </c>
      <c r="AM159" s="64" t="s">
        <v>2234</v>
      </c>
      <c r="AN159" s="67"/>
      <c r="AO159" s="67"/>
      <c r="AP159" s="67"/>
      <c r="AQ159" s="67"/>
      <c r="AR159" s="67"/>
      <c r="AS159" s="67"/>
      <c r="AT159" s="67"/>
      <c r="AU159" s="67"/>
      <c r="AV159" s="67"/>
      <c r="AW159" s="67"/>
      <c r="AX159" s="67"/>
      <c r="AY159" s="67"/>
      <c r="AZ159" s="54">
        <f>IF(AZ160&gt;0,"",0)</f>
        <v>0</v>
      </c>
    </row>
    <row r="160" spans="1:55" ht="111.65" customHeight="1">
      <c r="A160" s="102" t="s">
        <v>5</v>
      </c>
      <c r="D160" s="55" t="s">
        <v>6</v>
      </c>
      <c r="F160" s="55" t="s">
        <v>4433</v>
      </c>
      <c r="G160" s="55" t="s">
        <v>4434</v>
      </c>
      <c r="H160" s="55" t="s">
        <v>4435</v>
      </c>
      <c r="I160" s="55" t="s">
        <v>4599</v>
      </c>
      <c r="J160" s="55" t="s">
        <v>4600</v>
      </c>
      <c r="K160" s="55" t="s">
        <v>4566</v>
      </c>
      <c r="L160" s="55" t="s">
        <v>4567</v>
      </c>
      <c r="M160" s="57">
        <f t="shared" si="4"/>
        <v>45958</v>
      </c>
      <c r="N160" s="104"/>
      <c r="O160" s="105"/>
      <c r="P160" s="104"/>
      <c r="Q160" s="105"/>
      <c r="R160" s="104"/>
      <c r="S160" s="105"/>
      <c r="T160" s="104"/>
      <c r="U160" s="105"/>
      <c r="V160" s="104"/>
      <c r="W160" s="105"/>
      <c r="X160" s="104"/>
      <c r="Y160" s="105"/>
      <c r="Z160" s="104"/>
      <c r="AA160" s="105"/>
      <c r="AB160" s="104"/>
      <c r="AC160" s="105"/>
      <c r="AD160" s="104"/>
      <c r="AE160" s="105"/>
      <c r="AF160" s="104"/>
      <c r="AG160" s="105"/>
      <c r="AH160" s="104"/>
      <c r="AI160" s="105"/>
      <c r="AJ160" s="106" t="s">
        <v>5</v>
      </c>
      <c r="AK160" s="107" t="s">
        <v>5</v>
      </c>
      <c r="AL160" s="106" t="s">
        <v>5</v>
      </c>
      <c r="AM160" s="107" t="s">
        <v>5</v>
      </c>
      <c r="AN160" s="103" t="s">
        <v>5</v>
      </c>
      <c r="AO160" s="103" t="s">
        <v>5</v>
      </c>
      <c r="AP160" s="103" t="s">
        <v>5</v>
      </c>
      <c r="AQ160" s="103" t="s">
        <v>5</v>
      </c>
      <c r="AR160" s="103" t="s">
        <v>5</v>
      </c>
      <c r="AS160" s="103" t="s">
        <v>5</v>
      </c>
      <c r="AT160" s="103" t="s">
        <v>5</v>
      </c>
      <c r="AU160" s="103" t="s">
        <v>5</v>
      </c>
      <c r="AV160" s="103" t="s">
        <v>5</v>
      </c>
      <c r="AW160" s="103" t="s">
        <v>5</v>
      </c>
      <c r="AX160" s="103" t="s">
        <v>5</v>
      </c>
      <c r="AY160" s="103" t="s">
        <v>5</v>
      </c>
      <c r="AZ160" s="68">
        <f>SUM(N160:AY160)</f>
        <v>0</v>
      </c>
      <c r="BA160" s="69">
        <v>70</v>
      </c>
      <c r="BB160" s="69">
        <v>140</v>
      </c>
      <c r="BC160" s="69">
        <f>BA160*AZ160</f>
        <v>0</v>
      </c>
    </row>
    <row r="161" spans="1:55">
      <c r="D161" s="54" t="s">
        <v>6</v>
      </c>
      <c r="F161" s="54" t="s">
        <v>4433</v>
      </c>
      <c r="G161" s="54" t="s">
        <v>4434</v>
      </c>
      <c r="H161" s="54" t="s">
        <v>4522</v>
      </c>
      <c r="I161" s="54" t="s">
        <v>4603</v>
      </c>
      <c r="J161" s="54" t="s">
        <v>4604</v>
      </c>
      <c r="K161" s="54" t="s">
        <v>4526</v>
      </c>
      <c r="L161" s="54" t="s">
        <v>4527</v>
      </c>
      <c r="M161" s="56">
        <f t="shared" si="4"/>
        <v>45958</v>
      </c>
      <c r="N161" s="59" t="s">
        <v>4574</v>
      </c>
      <c r="O161" s="72" t="s">
        <v>4530</v>
      </c>
      <c r="P161" s="59" t="s">
        <v>4575</v>
      </c>
      <c r="Q161" s="72" t="s">
        <v>4474</v>
      </c>
      <c r="R161" s="62" t="s">
        <v>4440</v>
      </c>
      <c r="S161" s="73" t="s">
        <v>4477</v>
      </c>
      <c r="T161" s="65" t="s">
        <v>4442</v>
      </c>
      <c r="U161" s="70" t="s">
        <v>4477</v>
      </c>
      <c r="V161" s="65" t="s">
        <v>4444</v>
      </c>
      <c r="W161" s="70" t="s">
        <v>4442</v>
      </c>
      <c r="X161" s="65" t="s">
        <v>4446</v>
      </c>
      <c r="Y161" s="70" t="s">
        <v>4477</v>
      </c>
      <c r="Z161" s="65" t="s">
        <v>4448</v>
      </c>
      <c r="AA161" s="70" t="s">
        <v>4477</v>
      </c>
      <c r="AB161" s="65" t="s">
        <v>4450</v>
      </c>
      <c r="AC161" s="70" t="s">
        <v>4477</v>
      </c>
      <c r="AD161" s="65" t="s">
        <v>4451</v>
      </c>
      <c r="AE161" s="70" t="s">
        <v>4474</v>
      </c>
      <c r="AF161" s="65" t="s">
        <v>4452</v>
      </c>
      <c r="AG161" s="71" t="s">
        <v>4469</v>
      </c>
      <c r="AH161" s="65" t="s">
        <v>4453</v>
      </c>
      <c r="AI161" s="70" t="s">
        <v>4530</v>
      </c>
      <c r="AJ161" s="65" t="s">
        <v>4454</v>
      </c>
      <c r="AK161" s="70" t="s">
        <v>4530</v>
      </c>
      <c r="AL161" s="65" t="s">
        <v>2241</v>
      </c>
      <c r="AM161" s="71" t="s">
        <v>4469</v>
      </c>
      <c r="AN161" s="65" t="s">
        <v>4456</v>
      </c>
      <c r="AO161" s="64" t="s">
        <v>2234</v>
      </c>
      <c r="AP161" s="65" t="s">
        <v>4457</v>
      </c>
      <c r="AQ161" s="64" t="s">
        <v>2234</v>
      </c>
      <c r="AR161" s="65" t="s">
        <v>4459</v>
      </c>
      <c r="AS161" s="64" t="s">
        <v>2234</v>
      </c>
      <c r="AT161" s="67"/>
      <c r="AU161" s="67"/>
      <c r="AV161" s="67"/>
      <c r="AW161" s="67"/>
      <c r="AX161" s="67"/>
      <c r="AY161" s="67"/>
      <c r="AZ161" s="54">
        <f>IF(AZ162&gt;0,"",0)</f>
        <v>0</v>
      </c>
    </row>
    <row r="162" spans="1:55" ht="111.65" customHeight="1">
      <c r="A162" s="102" t="s">
        <v>5</v>
      </c>
      <c r="D162" s="55" t="s">
        <v>6</v>
      </c>
      <c r="F162" s="55" t="s">
        <v>4433</v>
      </c>
      <c r="G162" s="55" t="s">
        <v>4434</v>
      </c>
      <c r="H162" s="55" t="s">
        <v>4522</v>
      </c>
      <c r="I162" s="55" t="s">
        <v>4603</v>
      </c>
      <c r="J162" s="55" t="s">
        <v>4604</v>
      </c>
      <c r="K162" s="55" t="s">
        <v>4526</v>
      </c>
      <c r="L162" s="55" t="s">
        <v>4527</v>
      </c>
      <c r="M162" s="57">
        <f t="shared" si="4"/>
        <v>45958</v>
      </c>
      <c r="N162" s="104"/>
      <c r="O162" s="105"/>
      <c r="P162" s="104"/>
      <c r="Q162" s="105"/>
      <c r="R162" s="104"/>
      <c r="S162" s="105"/>
      <c r="T162" s="104"/>
      <c r="U162" s="105"/>
      <c r="V162" s="104"/>
      <c r="W162" s="105"/>
      <c r="X162" s="104"/>
      <c r="Y162" s="105"/>
      <c r="Z162" s="104"/>
      <c r="AA162" s="105"/>
      <c r="AB162" s="104"/>
      <c r="AC162" s="105"/>
      <c r="AD162" s="104"/>
      <c r="AE162" s="105"/>
      <c r="AF162" s="104"/>
      <c r="AG162" s="105"/>
      <c r="AH162" s="104"/>
      <c r="AI162" s="105"/>
      <c r="AJ162" s="104"/>
      <c r="AK162" s="105"/>
      <c r="AL162" s="104"/>
      <c r="AM162" s="105"/>
      <c r="AN162" s="106" t="s">
        <v>5</v>
      </c>
      <c r="AO162" s="107" t="s">
        <v>5</v>
      </c>
      <c r="AP162" s="106" t="s">
        <v>5</v>
      </c>
      <c r="AQ162" s="107" t="s">
        <v>5</v>
      </c>
      <c r="AR162" s="106" t="s">
        <v>5</v>
      </c>
      <c r="AS162" s="107" t="s">
        <v>5</v>
      </c>
      <c r="AT162" s="103" t="s">
        <v>5</v>
      </c>
      <c r="AU162" s="103" t="s">
        <v>5</v>
      </c>
      <c r="AV162" s="103" t="s">
        <v>5</v>
      </c>
      <c r="AW162" s="103" t="s">
        <v>5</v>
      </c>
      <c r="AX162" s="103" t="s">
        <v>5</v>
      </c>
      <c r="AY162" s="103" t="s">
        <v>5</v>
      </c>
      <c r="AZ162" s="68">
        <f>SUM(N162:AY162)</f>
        <v>0</v>
      </c>
      <c r="BA162" s="69">
        <v>50</v>
      </c>
      <c r="BB162" s="69">
        <v>100</v>
      </c>
      <c r="BC162" s="69">
        <f>BA162*AZ162</f>
        <v>0</v>
      </c>
    </row>
    <row r="163" spans="1:55">
      <c r="D163" s="54" t="s">
        <v>6</v>
      </c>
      <c r="F163" s="54" t="s">
        <v>4433</v>
      </c>
      <c r="G163" s="54" t="s">
        <v>4434</v>
      </c>
      <c r="H163" s="54" t="s">
        <v>4522</v>
      </c>
      <c r="I163" s="54" t="s">
        <v>4603</v>
      </c>
      <c r="J163" s="54" t="s">
        <v>4604</v>
      </c>
      <c r="K163" s="54" t="s">
        <v>4595</v>
      </c>
      <c r="L163" s="54" t="s">
        <v>4596</v>
      </c>
      <c r="M163" s="56">
        <f t="shared" si="4"/>
        <v>45958</v>
      </c>
      <c r="N163" s="59" t="s">
        <v>4574</v>
      </c>
      <c r="O163" s="72" t="s">
        <v>4530</v>
      </c>
      <c r="P163" s="59" t="s">
        <v>4575</v>
      </c>
      <c r="Q163" s="72" t="s">
        <v>4530</v>
      </c>
      <c r="R163" s="62" t="s">
        <v>4440</v>
      </c>
      <c r="S163" s="73" t="s">
        <v>4478</v>
      </c>
      <c r="T163" s="65" t="s">
        <v>4442</v>
      </c>
      <c r="U163" s="70" t="s">
        <v>4478</v>
      </c>
      <c r="V163" s="65" t="s">
        <v>4444</v>
      </c>
      <c r="W163" s="70" t="s">
        <v>4474</v>
      </c>
      <c r="X163" s="65" t="s">
        <v>4446</v>
      </c>
      <c r="Y163" s="70" t="s">
        <v>4478</v>
      </c>
      <c r="Z163" s="65" t="s">
        <v>4448</v>
      </c>
      <c r="AA163" s="70" t="s">
        <v>4478</v>
      </c>
      <c r="AB163" s="65" t="s">
        <v>4450</v>
      </c>
      <c r="AC163" s="70" t="s">
        <v>4474</v>
      </c>
      <c r="AD163" s="65" t="s">
        <v>4451</v>
      </c>
      <c r="AE163" s="70" t="s">
        <v>4530</v>
      </c>
      <c r="AF163" s="65" t="s">
        <v>4452</v>
      </c>
      <c r="AG163" s="71" t="s">
        <v>4469</v>
      </c>
      <c r="AH163" s="65" t="s">
        <v>4453</v>
      </c>
      <c r="AI163" s="71" t="s">
        <v>4469</v>
      </c>
      <c r="AJ163" s="65" t="s">
        <v>4454</v>
      </c>
      <c r="AK163" s="71" t="s">
        <v>2767</v>
      </c>
      <c r="AL163" s="65" t="s">
        <v>2241</v>
      </c>
      <c r="AM163" s="71" t="s">
        <v>2241</v>
      </c>
      <c r="AN163" s="65" t="s">
        <v>4456</v>
      </c>
      <c r="AO163" s="64" t="s">
        <v>2234</v>
      </c>
      <c r="AP163" s="65" t="s">
        <v>4457</v>
      </c>
      <c r="AQ163" s="64" t="s">
        <v>2234</v>
      </c>
      <c r="AR163" s="65" t="s">
        <v>4459</v>
      </c>
      <c r="AS163" s="64" t="s">
        <v>2234</v>
      </c>
      <c r="AT163" s="67"/>
      <c r="AU163" s="67"/>
      <c r="AV163" s="67"/>
      <c r="AW163" s="67"/>
      <c r="AX163" s="67"/>
      <c r="AY163" s="67"/>
      <c r="AZ163" s="54">
        <f>IF(AZ164&gt;0,"",0)</f>
        <v>0</v>
      </c>
    </row>
    <row r="164" spans="1:55" ht="111.65" customHeight="1">
      <c r="A164" s="102" t="s">
        <v>5</v>
      </c>
      <c r="D164" s="55" t="s">
        <v>6</v>
      </c>
      <c r="F164" s="55" t="s">
        <v>4433</v>
      </c>
      <c r="G164" s="55" t="s">
        <v>4434</v>
      </c>
      <c r="H164" s="55" t="s">
        <v>4522</v>
      </c>
      <c r="I164" s="55" t="s">
        <v>4603</v>
      </c>
      <c r="J164" s="55" t="s">
        <v>4604</v>
      </c>
      <c r="K164" s="55" t="s">
        <v>4595</v>
      </c>
      <c r="L164" s="55" t="s">
        <v>4596</v>
      </c>
      <c r="M164" s="57">
        <f t="shared" si="4"/>
        <v>45958</v>
      </c>
      <c r="N164" s="104"/>
      <c r="O164" s="105"/>
      <c r="P164" s="104"/>
      <c r="Q164" s="105"/>
      <c r="R164" s="104"/>
      <c r="S164" s="105"/>
      <c r="T164" s="104"/>
      <c r="U164" s="105"/>
      <c r="V164" s="104"/>
      <c r="W164" s="105"/>
      <c r="X164" s="104"/>
      <c r="Y164" s="105"/>
      <c r="Z164" s="104"/>
      <c r="AA164" s="105"/>
      <c r="AB164" s="104"/>
      <c r="AC164" s="105"/>
      <c r="AD164" s="104"/>
      <c r="AE164" s="105"/>
      <c r="AF164" s="104"/>
      <c r="AG164" s="105"/>
      <c r="AH164" s="104"/>
      <c r="AI164" s="105"/>
      <c r="AJ164" s="104"/>
      <c r="AK164" s="105"/>
      <c r="AL164" s="104"/>
      <c r="AM164" s="105"/>
      <c r="AN164" s="106" t="s">
        <v>5</v>
      </c>
      <c r="AO164" s="107" t="s">
        <v>5</v>
      </c>
      <c r="AP164" s="106" t="s">
        <v>5</v>
      </c>
      <c r="AQ164" s="107" t="s">
        <v>5</v>
      </c>
      <c r="AR164" s="106" t="s">
        <v>5</v>
      </c>
      <c r="AS164" s="107" t="s">
        <v>5</v>
      </c>
      <c r="AT164" s="103" t="s">
        <v>5</v>
      </c>
      <c r="AU164" s="103" t="s">
        <v>5</v>
      </c>
      <c r="AV164" s="103" t="s">
        <v>5</v>
      </c>
      <c r="AW164" s="103" t="s">
        <v>5</v>
      </c>
      <c r="AX164" s="103" t="s">
        <v>5</v>
      </c>
      <c r="AY164" s="103" t="s">
        <v>5</v>
      </c>
      <c r="AZ164" s="68">
        <f>SUM(N164:AY164)</f>
        <v>0</v>
      </c>
      <c r="BA164" s="69">
        <v>50</v>
      </c>
      <c r="BB164" s="69">
        <v>100</v>
      </c>
      <c r="BC164" s="69">
        <f>BA164*AZ164</f>
        <v>0</v>
      </c>
    </row>
    <row r="165" spans="1:55">
      <c r="D165" s="54" t="s">
        <v>6</v>
      </c>
      <c r="F165" s="54" t="s">
        <v>4433</v>
      </c>
      <c r="G165" s="54" t="s">
        <v>4434</v>
      </c>
      <c r="H165" s="54" t="s">
        <v>4522</v>
      </c>
      <c r="I165" s="54" t="s">
        <v>4603</v>
      </c>
      <c r="J165" s="54" t="s">
        <v>4604</v>
      </c>
      <c r="K165" s="54" t="s">
        <v>4598</v>
      </c>
      <c r="L165" s="54" t="s">
        <v>4538</v>
      </c>
      <c r="M165" s="56">
        <f t="shared" si="4"/>
        <v>45958</v>
      </c>
      <c r="N165" s="59" t="s">
        <v>4574</v>
      </c>
      <c r="O165" s="72" t="s">
        <v>4474</v>
      </c>
      <c r="P165" s="59" t="s">
        <v>4575</v>
      </c>
      <c r="Q165" s="72" t="s">
        <v>4478</v>
      </c>
      <c r="R165" s="62" t="s">
        <v>4440</v>
      </c>
      <c r="S165" s="63" t="s">
        <v>4467</v>
      </c>
      <c r="T165" s="65" t="s">
        <v>4442</v>
      </c>
      <c r="U165" s="66" t="s">
        <v>4467</v>
      </c>
      <c r="V165" s="65" t="s">
        <v>4444</v>
      </c>
      <c r="W165" s="66" t="s">
        <v>4492</v>
      </c>
      <c r="X165" s="65" t="s">
        <v>4446</v>
      </c>
      <c r="Y165" s="66" t="s">
        <v>4467</v>
      </c>
      <c r="Z165" s="65" t="s">
        <v>4448</v>
      </c>
      <c r="AA165" s="66" t="s">
        <v>4467</v>
      </c>
      <c r="AB165" s="65" t="s">
        <v>4450</v>
      </c>
      <c r="AC165" s="66" t="s">
        <v>4492</v>
      </c>
      <c r="AD165" s="65" t="s">
        <v>4451</v>
      </c>
      <c r="AE165" s="70" t="s">
        <v>4442</v>
      </c>
      <c r="AF165" s="65" t="s">
        <v>4452</v>
      </c>
      <c r="AG165" s="70" t="s">
        <v>4474</v>
      </c>
      <c r="AH165" s="65" t="s">
        <v>4453</v>
      </c>
      <c r="AI165" s="70" t="s">
        <v>4474</v>
      </c>
      <c r="AJ165" s="65" t="s">
        <v>4454</v>
      </c>
      <c r="AK165" s="70" t="s">
        <v>4530</v>
      </c>
      <c r="AL165" s="65" t="s">
        <v>2241</v>
      </c>
      <c r="AM165" s="70" t="s">
        <v>4530</v>
      </c>
      <c r="AN165" s="65" t="s">
        <v>4456</v>
      </c>
      <c r="AO165" s="64" t="s">
        <v>2234</v>
      </c>
      <c r="AP165" s="65" t="s">
        <v>4457</v>
      </c>
      <c r="AQ165" s="64" t="s">
        <v>2234</v>
      </c>
      <c r="AR165" s="65" t="s">
        <v>4459</v>
      </c>
      <c r="AS165" s="64" t="s">
        <v>2234</v>
      </c>
      <c r="AT165" s="67"/>
      <c r="AU165" s="67"/>
      <c r="AV165" s="67"/>
      <c r="AW165" s="67"/>
      <c r="AX165" s="67"/>
      <c r="AY165" s="67"/>
      <c r="AZ165" s="54">
        <f>IF(AZ166&gt;0,"",0)</f>
        <v>0</v>
      </c>
    </row>
    <row r="166" spans="1:55" ht="111.65" customHeight="1">
      <c r="A166" s="102" t="s">
        <v>5</v>
      </c>
      <c r="D166" s="55" t="s">
        <v>6</v>
      </c>
      <c r="F166" s="55" t="s">
        <v>4433</v>
      </c>
      <c r="G166" s="55" t="s">
        <v>4434</v>
      </c>
      <c r="H166" s="55" t="s">
        <v>4522</v>
      </c>
      <c r="I166" s="55" t="s">
        <v>4603</v>
      </c>
      <c r="J166" s="55" t="s">
        <v>4604</v>
      </c>
      <c r="K166" s="55" t="s">
        <v>4598</v>
      </c>
      <c r="L166" s="55" t="s">
        <v>4538</v>
      </c>
      <c r="M166" s="57">
        <f t="shared" si="4"/>
        <v>45958</v>
      </c>
      <c r="N166" s="104"/>
      <c r="O166" s="105"/>
      <c r="P166" s="104"/>
      <c r="Q166" s="105"/>
      <c r="R166" s="104"/>
      <c r="S166" s="105"/>
      <c r="T166" s="104"/>
      <c r="U166" s="105"/>
      <c r="V166" s="104"/>
      <c r="W166" s="105"/>
      <c r="X166" s="104"/>
      <c r="Y166" s="105"/>
      <c r="Z166" s="104"/>
      <c r="AA166" s="105"/>
      <c r="AB166" s="104"/>
      <c r="AC166" s="105"/>
      <c r="AD166" s="104"/>
      <c r="AE166" s="105"/>
      <c r="AF166" s="104"/>
      <c r="AG166" s="105"/>
      <c r="AH166" s="104"/>
      <c r="AI166" s="105"/>
      <c r="AJ166" s="104"/>
      <c r="AK166" s="105"/>
      <c r="AL166" s="104"/>
      <c r="AM166" s="105"/>
      <c r="AN166" s="106" t="s">
        <v>5</v>
      </c>
      <c r="AO166" s="107" t="s">
        <v>5</v>
      </c>
      <c r="AP166" s="106" t="s">
        <v>5</v>
      </c>
      <c r="AQ166" s="107" t="s">
        <v>5</v>
      </c>
      <c r="AR166" s="106" t="s">
        <v>5</v>
      </c>
      <c r="AS166" s="107" t="s">
        <v>5</v>
      </c>
      <c r="AT166" s="103" t="s">
        <v>5</v>
      </c>
      <c r="AU166" s="103" t="s">
        <v>5</v>
      </c>
      <c r="AV166" s="103" t="s">
        <v>5</v>
      </c>
      <c r="AW166" s="103" t="s">
        <v>5</v>
      </c>
      <c r="AX166" s="103" t="s">
        <v>5</v>
      </c>
      <c r="AY166" s="103" t="s">
        <v>5</v>
      </c>
      <c r="AZ166" s="68">
        <f>SUM(N166:AY166)</f>
        <v>0</v>
      </c>
      <c r="BA166" s="69">
        <v>50</v>
      </c>
      <c r="BB166" s="69">
        <v>100</v>
      </c>
      <c r="BC166" s="69">
        <f>BA166*AZ166</f>
        <v>0</v>
      </c>
    </row>
    <row r="167" spans="1:55">
      <c r="D167" s="54" t="s">
        <v>6</v>
      </c>
      <c r="F167" s="54" t="s">
        <v>4433</v>
      </c>
      <c r="G167" s="54" t="s">
        <v>4434</v>
      </c>
      <c r="H167" s="54" t="s">
        <v>4522</v>
      </c>
      <c r="I167" s="54" t="s">
        <v>4603</v>
      </c>
      <c r="J167" s="54" t="s">
        <v>4604</v>
      </c>
      <c r="K167" s="54" t="s">
        <v>4566</v>
      </c>
      <c r="L167" s="54" t="s">
        <v>4567</v>
      </c>
      <c r="M167" s="56">
        <f t="shared" si="4"/>
        <v>45958</v>
      </c>
      <c r="N167" s="59" t="s">
        <v>4574</v>
      </c>
      <c r="O167" s="72" t="s">
        <v>4530</v>
      </c>
      <c r="P167" s="59" t="s">
        <v>4575</v>
      </c>
      <c r="Q167" s="72" t="s">
        <v>4530</v>
      </c>
      <c r="R167" s="62" t="s">
        <v>4440</v>
      </c>
      <c r="S167" s="73" t="s">
        <v>4478</v>
      </c>
      <c r="T167" s="65" t="s">
        <v>4442</v>
      </c>
      <c r="U167" s="70" t="s">
        <v>4478</v>
      </c>
      <c r="V167" s="65" t="s">
        <v>4444</v>
      </c>
      <c r="W167" s="70" t="s">
        <v>4478</v>
      </c>
      <c r="X167" s="65" t="s">
        <v>4446</v>
      </c>
      <c r="Y167" s="70" t="s">
        <v>4478</v>
      </c>
      <c r="Z167" s="65" t="s">
        <v>4448</v>
      </c>
      <c r="AA167" s="70" t="s">
        <v>4478</v>
      </c>
      <c r="AB167" s="65" t="s">
        <v>4450</v>
      </c>
      <c r="AC167" s="70" t="s">
        <v>4478</v>
      </c>
      <c r="AD167" s="65" t="s">
        <v>4451</v>
      </c>
      <c r="AE167" s="70" t="s">
        <v>4530</v>
      </c>
      <c r="AF167" s="65" t="s">
        <v>4452</v>
      </c>
      <c r="AG167" s="70" t="s">
        <v>4530</v>
      </c>
      <c r="AH167" s="65" t="s">
        <v>4453</v>
      </c>
      <c r="AI167" s="70" t="s">
        <v>4530</v>
      </c>
      <c r="AJ167" s="65" t="s">
        <v>4454</v>
      </c>
      <c r="AK167" s="71" t="s">
        <v>2767</v>
      </c>
      <c r="AL167" s="65" t="s">
        <v>2241</v>
      </c>
      <c r="AM167" s="71" t="s">
        <v>2767</v>
      </c>
      <c r="AN167" s="65" t="s">
        <v>4456</v>
      </c>
      <c r="AO167" s="64" t="s">
        <v>2234</v>
      </c>
      <c r="AP167" s="65" t="s">
        <v>4457</v>
      </c>
      <c r="AQ167" s="64" t="s">
        <v>2234</v>
      </c>
      <c r="AR167" s="65" t="s">
        <v>4459</v>
      </c>
      <c r="AS167" s="64" t="s">
        <v>2234</v>
      </c>
      <c r="AT167" s="67"/>
      <c r="AU167" s="67"/>
      <c r="AV167" s="67"/>
      <c r="AW167" s="67"/>
      <c r="AX167" s="67"/>
      <c r="AY167" s="67"/>
      <c r="AZ167" s="54">
        <f>IF(AZ168&gt;0,"",0)</f>
        <v>0</v>
      </c>
    </row>
    <row r="168" spans="1:55" ht="111.65" customHeight="1">
      <c r="A168" s="102" t="s">
        <v>5</v>
      </c>
      <c r="D168" s="55" t="s">
        <v>6</v>
      </c>
      <c r="F168" s="55" t="s">
        <v>4433</v>
      </c>
      <c r="G168" s="55" t="s">
        <v>4434</v>
      </c>
      <c r="H168" s="55" t="s">
        <v>4522</v>
      </c>
      <c r="I168" s="55" t="s">
        <v>4603</v>
      </c>
      <c r="J168" s="55" t="s">
        <v>4604</v>
      </c>
      <c r="K168" s="55" t="s">
        <v>4566</v>
      </c>
      <c r="L168" s="55" t="s">
        <v>4567</v>
      </c>
      <c r="M168" s="57">
        <f t="shared" si="4"/>
        <v>45958</v>
      </c>
      <c r="N168" s="104"/>
      <c r="O168" s="105"/>
      <c r="P168" s="104"/>
      <c r="Q168" s="105"/>
      <c r="R168" s="104"/>
      <c r="S168" s="105"/>
      <c r="T168" s="104"/>
      <c r="U168" s="105"/>
      <c r="V168" s="104"/>
      <c r="W168" s="105"/>
      <c r="X168" s="104"/>
      <c r="Y168" s="105"/>
      <c r="Z168" s="104"/>
      <c r="AA168" s="105"/>
      <c r="AB168" s="104"/>
      <c r="AC168" s="105"/>
      <c r="AD168" s="104"/>
      <c r="AE168" s="105"/>
      <c r="AF168" s="104"/>
      <c r="AG168" s="105"/>
      <c r="AH168" s="104"/>
      <c r="AI168" s="105"/>
      <c r="AJ168" s="104"/>
      <c r="AK168" s="105"/>
      <c r="AL168" s="104"/>
      <c r="AM168" s="105"/>
      <c r="AN168" s="106" t="s">
        <v>5</v>
      </c>
      <c r="AO168" s="107" t="s">
        <v>5</v>
      </c>
      <c r="AP168" s="106" t="s">
        <v>5</v>
      </c>
      <c r="AQ168" s="107" t="s">
        <v>5</v>
      </c>
      <c r="AR168" s="106" t="s">
        <v>5</v>
      </c>
      <c r="AS168" s="107" t="s">
        <v>5</v>
      </c>
      <c r="AT168" s="103" t="s">
        <v>5</v>
      </c>
      <c r="AU168" s="103" t="s">
        <v>5</v>
      </c>
      <c r="AV168" s="103" t="s">
        <v>5</v>
      </c>
      <c r="AW168" s="103" t="s">
        <v>5</v>
      </c>
      <c r="AX168" s="103" t="s">
        <v>5</v>
      </c>
      <c r="AY168" s="103" t="s">
        <v>5</v>
      </c>
      <c r="AZ168" s="68">
        <f>SUM(N168:AY168)</f>
        <v>0</v>
      </c>
      <c r="BA168" s="69">
        <v>50</v>
      </c>
      <c r="BB168" s="69">
        <v>100</v>
      </c>
      <c r="BC168" s="69">
        <f>BA168*AZ168</f>
        <v>0</v>
      </c>
    </row>
    <row r="169" spans="1:55">
      <c r="D169" s="54" t="s">
        <v>6</v>
      </c>
      <c r="F169" s="54" t="s">
        <v>4433</v>
      </c>
      <c r="G169" s="54" t="s">
        <v>4434</v>
      </c>
      <c r="H169" s="54" t="s">
        <v>4435</v>
      </c>
      <c r="I169" s="54" t="s">
        <v>4605</v>
      </c>
      <c r="J169" s="54" t="s">
        <v>4606</v>
      </c>
      <c r="K169" s="54" t="s">
        <v>4526</v>
      </c>
      <c r="L169" s="54" t="s">
        <v>4527</v>
      </c>
      <c r="M169" s="56">
        <f t="shared" si="4"/>
        <v>45958</v>
      </c>
      <c r="N169" s="59" t="s">
        <v>4451</v>
      </c>
      <c r="O169" s="74" t="s">
        <v>2241</v>
      </c>
      <c r="P169" s="59" t="s">
        <v>4452</v>
      </c>
      <c r="Q169" s="74" t="s">
        <v>2241</v>
      </c>
      <c r="R169" s="62" t="s">
        <v>4453</v>
      </c>
      <c r="S169" s="75" t="s">
        <v>4469</v>
      </c>
      <c r="T169" s="65" t="s">
        <v>4454</v>
      </c>
      <c r="U169" s="71" t="s">
        <v>2767</v>
      </c>
      <c r="V169" s="65" t="s">
        <v>2241</v>
      </c>
      <c r="W169" s="71" t="s">
        <v>2767</v>
      </c>
      <c r="X169" s="65" t="s">
        <v>4456</v>
      </c>
      <c r="Y169" s="71" t="s">
        <v>4469</v>
      </c>
      <c r="Z169" s="65" t="s">
        <v>4457</v>
      </c>
      <c r="AA169" s="71" t="s">
        <v>2241</v>
      </c>
      <c r="AB169" s="65" t="s">
        <v>4459</v>
      </c>
      <c r="AC169" s="71" t="s">
        <v>2241</v>
      </c>
      <c r="AD169" s="65" t="s">
        <v>4460</v>
      </c>
      <c r="AE169" s="70" t="s">
        <v>4530</v>
      </c>
      <c r="AF169" s="65" t="s">
        <v>4461</v>
      </c>
      <c r="AG169" s="71" t="s">
        <v>2767</v>
      </c>
      <c r="AH169" s="65" t="s">
        <v>4440</v>
      </c>
      <c r="AI169" s="71" t="s">
        <v>4469</v>
      </c>
      <c r="AJ169" s="67"/>
      <c r="AK169" s="67"/>
      <c r="AL169" s="67"/>
      <c r="AM169" s="67"/>
      <c r="AN169" s="67"/>
      <c r="AO169" s="67"/>
      <c r="AP169" s="67"/>
      <c r="AQ169" s="67"/>
      <c r="AR169" s="67"/>
      <c r="AS169" s="67"/>
      <c r="AT169" s="67"/>
      <c r="AU169" s="67"/>
      <c r="AV169" s="67"/>
      <c r="AW169" s="67"/>
      <c r="AX169" s="67"/>
      <c r="AY169" s="67"/>
      <c r="AZ169" s="54">
        <f>IF(AZ170&gt;0,"",0)</f>
        <v>0</v>
      </c>
    </row>
    <row r="170" spans="1:55" ht="111.65" customHeight="1">
      <c r="A170" s="102" t="s">
        <v>5</v>
      </c>
      <c r="D170" s="55" t="s">
        <v>6</v>
      </c>
      <c r="F170" s="55" t="s">
        <v>4433</v>
      </c>
      <c r="G170" s="55" t="s">
        <v>4434</v>
      </c>
      <c r="H170" s="55" t="s">
        <v>4435</v>
      </c>
      <c r="I170" s="55" t="s">
        <v>4605</v>
      </c>
      <c r="J170" s="55" t="s">
        <v>4606</v>
      </c>
      <c r="K170" s="55" t="s">
        <v>4526</v>
      </c>
      <c r="L170" s="55" t="s">
        <v>4527</v>
      </c>
      <c r="M170" s="57">
        <f t="shared" si="4"/>
        <v>45958</v>
      </c>
      <c r="N170" s="104"/>
      <c r="O170" s="105"/>
      <c r="P170" s="104"/>
      <c r="Q170" s="105"/>
      <c r="R170" s="104"/>
      <c r="S170" s="105"/>
      <c r="T170" s="104"/>
      <c r="U170" s="105"/>
      <c r="V170" s="104"/>
      <c r="W170" s="105"/>
      <c r="X170" s="104"/>
      <c r="Y170" s="105"/>
      <c r="Z170" s="104"/>
      <c r="AA170" s="105"/>
      <c r="AB170" s="104"/>
      <c r="AC170" s="105"/>
      <c r="AD170" s="104"/>
      <c r="AE170" s="105"/>
      <c r="AF170" s="104"/>
      <c r="AG170" s="105"/>
      <c r="AH170" s="104"/>
      <c r="AI170" s="105"/>
      <c r="AJ170" s="103" t="s">
        <v>5</v>
      </c>
      <c r="AK170" s="103" t="s">
        <v>5</v>
      </c>
      <c r="AL170" s="103" t="s">
        <v>5</v>
      </c>
      <c r="AM170" s="103" t="s">
        <v>5</v>
      </c>
      <c r="AN170" s="103" t="s">
        <v>5</v>
      </c>
      <c r="AO170" s="103" t="s">
        <v>5</v>
      </c>
      <c r="AP170" s="103" t="s">
        <v>5</v>
      </c>
      <c r="AQ170" s="103" t="s">
        <v>5</v>
      </c>
      <c r="AR170" s="103" t="s">
        <v>5</v>
      </c>
      <c r="AS170" s="103" t="s">
        <v>5</v>
      </c>
      <c r="AT170" s="103" t="s">
        <v>5</v>
      </c>
      <c r="AU170" s="103" t="s">
        <v>5</v>
      </c>
      <c r="AV170" s="103" t="s">
        <v>5</v>
      </c>
      <c r="AW170" s="103" t="s">
        <v>5</v>
      </c>
      <c r="AX170" s="103" t="s">
        <v>5</v>
      </c>
      <c r="AY170" s="103" t="s">
        <v>5</v>
      </c>
      <c r="AZ170" s="68">
        <f>SUM(N170:AY170)</f>
        <v>0</v>
      </c>
      <c r="BA170" s="69">
        <v>50</v>
      </c>
      <c r="BB170" s="69">
        <v>100</v>
      </c>
      <c r="BC170" s="69">
        <f>BA170*AZ170</f>
        <v>0</v>
      </c>
    </row>
    <row r="171" spans="1:55">
      <c r="D171" s="54" t="s">
        <v>6</v>
      </c>
      <c r="F171" s="54" t="s">
        <v>4433</v>
      </c>
      <c r="G171" s="54" t="s">
        <v>4434</v>
      </c>
      <c r="H171" s="54" t="s">
        <v>4435</v>
      </c>
      <c r="I171" s="54" t="s">
        <v>4607</v>
      </c>
      <c r="J171" s="54" t="s">
        <v>4608</v>
      </c>
      <c r="K171" s="54" t="s">
        <v>4438</v>
      </c>
      <c r="L171" s="54" t="s">
        <v>4439</v>
      </c>
      <c r="M171" s="56">
        <f t="shared" si="4"/>
        <v>45958</v>
      </c>
      <c r="N171" s="59" t="s">
        <v>4451</v>
      </c>
      <c r="O171" s="74" t="s">
        <v>4469</v>
      </c>
      <c r="P171" s="59" t="s">
        <v>4452</v>
      </c>
      <c r="Q171" s="74" t="s">
        <v>4469</v>
      </c>
      <c r="R171" s="62" t="s">
        <v>4453</v>
      </c>
      <c r="S171" s="73" t="s">
        <v>4474</v>
      </c>
      <c r="T171" s="65" t="s">
        <v>4454</v>
      </c>
      <c r="U171" s="70" t="s">
        <v>4530</v>
      </c>
      <c r="V171" s="65" t="s">
        <v>2241</v>
      </c>
      <c r="W171" s="70" t="s">
        <v>4474</v>
      </c>
      <c r="X171" s="65" t="s">
        <v>4456</v>
      </c>
      <c r="Y171" s="64" t="s">
        <v>2234</v>
      </c>
      <c r="Z171" s="65" t="s">
        <v>4457</v>
      </c>
      <c r="AA171" s="71" t="s">
        <v>2241</v>
      </c>
      <c r="AB171" s="65" t="s">
        <v>4459</v>
      </c>
      <c r="AC171" s="71" t="s">
        <v>4469</v>
      </c>
      <c r="AD171" s="65" t="s">
        <v>4460</v>
      </c>
      <c r="AE171" s="64" t="s">
        <v>2234</v>
      </c>
      <c r="AF171" s="65" t="s">
        <v>4461</v>
      </c>
      <c r="AG171" s="64" t="s">
        <v>2234</v>
      </c>
      <c r="AH171" s="65" t="s">
        <v>4440</v>
      </c>
      <c r="AI171" s="64" t="s">
        <v>2234</v>
      </c>
      <c r="AJ171" s="67"/>
      <c r="AK171" s="67"/>
      <c r="AL171" s="67"/>
      <c r="AM171" s="67"/>
      <c r="AN171" s="67"/>
      <c r="AO171" s="67"/>
      <c r="AP171" s="67"/>
      <c r="AQ171" s="67"/>
      <c r="AR171" s="67"/>
      <c r="AS171" s="67"/>
      <c r="AT171" s="67"/>
      <c r="AU171" s="67"/>
      <c r="AV171" s="67"/>
      <c r="AW171" s="67"/>
      <c r="AX171" s="67"/>
      <c r="AY171" s="67"/>
      <c r="AZ171" s="54">
        <f>IF(AZ172&gt;0,"",0)</f>
        <v>0</v>
      </c>
    </row>
    <row r="172" spans="1:55" ht="111.65" customHeight="1">
      <c r="A172" s="102" t="s">
        <v>5</v>
      </c>
      <c r="D172" s="55" t="s">
        <v>6</v>
      </c>
      <c r="F172" s="55" t="s">
        <v>4433</v>
      </c>
      <c r="G172" s="55" t="s">
        <v>4434</v>
      </c>
      <c r="H172" s="55" t="s">
        <v>4435</v>
      </c>
      <c r="I172" s="55" t="s">
        <v>4607</v>
      </c>
      <c r="J172" s="55" t="s">
        <v>4608</v>
      </c>
      <c r="K172" s="55" t="s">
        <v>4438</v>
      </c>
      <c r="L172" s="55" t="s">
        <v>4439</v>
      </c>
      <c r="M172" s="57">
        <f t="shared" si="4"/>
        <v>45958</v>
      </c>
      <c r="N172" s="104"/>
      <c r="O172" s="105"/>
      <c r="P172" s="104"/>
      <c r="Q172" s="105"/>
      <c r="R172" s="104"/>
      <c r="S172" s="105"/>
      <c r="T172" s="104"/>
      <c r="U172" s="105"/>
      <c r="V172" s="104"/>
      <c r="W172" s="105"/>
      <c r="X172" s="106" t="s">
        <v>5</v>
      </c>
      <c r="Y172" s="107" t="s">
        <v>5</v>
      </c>
      <c r="Z172" s="104"/>
      <c r="AA172" s="105"/>
      <c r="AB172" s="104"/>
      <c r="AC172" s="105"/>
      <c r="AD172" s="106" t="s">
        <v>5</v>
      </c>
      <c r="AE172" s="107" t="s">
        <v>5</v>
      </c>
      <c r="AF172" s="106" t="s">
        <v>5</v>
      </c>
      <c r="AG172" s="107" t="s">
        <v>5</v>
      </c>
      <c r="AH172" s="106" t="s">
        <v>5</v>
      </c>
      <c r="AI172" s="107" t="s">
        <v>5</v>
      </c>
      <c r="AJ172" s="103" t="s">
        <v>5</v>
      </c>
      <c r="AK172" s="103" t="s">
        <v>5</v>
      </c>
      <c r="AL172" s="103" t="s">
        <v>5</v>
      </c>
      <c r="AM172" s="103" t="s">
        <v>5</v>
      </c>
      <c r="AN172" s="103" t="s">
        <v>5</v>
      </c>
      <c r="AO172" s="103" t="s">
        <v>5</v>
      </c>
      <c r="AP172" s="103" t="s">
        <v>5</v>
      </c>
      <c r="AQ172" s="103" t="s">
        <v>5</v>
      </c>
      <c r="AR172" s="103" t="s">
        <v>5</v>
      </c>
      <c r="AS172" s="103" t="s">
        <v>5</v>
      </c>
      <c r="AT172" s="103" t="s">
        <v>5</v>
      </c>
      <c r="AU172" s="103" t="s">
        <v>5</v>
      </c>
      <c r="AV172" s="103" t="s">
        <v>5</v>
      </c>
      <c r="AW172" s="103" t="s">
        <v>5</v>
      </c>
      <c r="AX172" s="103" t="s">
        <v>5</v>
      </c>
      <c r="AY172" s="103" t="s">
        <v>5</v>
      </c>
      <c r="AZ172" s="68">
        <f>SUM(N172:AY172)</f>
        <v>0</v>
      </c>
      <c r="BA172" s="69">
        <v>55</v>
      </c>
      <c r="BB172" s="69">
        <v>110</v>
      </c>
      <c r="BC172" s="69">
        <f>BA172*AZ172</f>
        <v>0</v>
      </c>
    </row>
    <row r="173" spans="1:55">
      <c r="D173" s="54" t="s">
        <v>6</v>
      </c>
      <c r="F173" s="54" t="s">
        <v>4433</v>
      </c>
      <c r="G173" s="54" t="s">
        <v>4434</v>
      </c>
      <c r="H173" s="54" t="s">
        <v>4548</v>
      </c>
      <c r="I173" s="54" t="s">
        <v>4609</v>
      </c>
      <c r="J173" s="54" t="s">
        <v>4610</v>
      </c>
      <c r="K173" s="54" t="s">
        <v>4438</v>
      </c>
      <c r="L173" s="54" t="s">
        <v>4439</v>
      </c>
      <c r="M173" s="56">
        <f t="shared" si="4"/>
        <v>45958</v>
      </c>
      <c r="N173" s="59" t="s">
        <v>4440</v>
      </c>
      <c r="O173" s="72" t="s">
        <v>4478</v>
      </c>
      <c r="P173" s="59" t="s">
        <v>4442</v>
      </c>
      <c r="Q173" s="72" t="s">
        <v>4478</v>
      </c>
      <c r="R173" s="62" t="s">
        <v>4444</v>
      </c>
      <c r="S173" s="63" t="s">
        <v>4492</v>
      </c>
      <c r="T173" s="65" t="s">
        <v>4446</v>
      </c>
      <c r="U173" s="70" t="s">
        <v>4442</v>
      </c>
      <c r="V173" s="65" t="s">
        <v>4448</v>
      </c>
      <c r="W173" s="70" t="s">
        <v>4442</v>
      </c>
      <c r="X173" s="65" t="s">
        <v>4450</v>
      </c>
      <c r="Y173" s="70" t="s">
        <v>4442</v>
      </c>
      <c r="Z173" s="65" t="s">
        <v>4451</v>
      </c>
      <c r="AA173" s="71" t="s">
        <v>2767</v>
      </c>
      <c r="AB173" s="67"/>
      <c r="AC173" s="67"/>
      <c r="AD173" s="67"/>
      <c r="AE173" s="67"/>
      <c r="AF173" s="67"/>
      <c r="AG173" s="67"/>
      <c r="AH173" s="67"/>
      <c r="AI173" s="67"/>
      <c r="AJ173" s="67"/>
      <c r="AK173" s="67"/>
      <c r="AL173" s="67"/>
      <c r="AM173" s="67"/>
      <c r="AN173" s="67"/>
      <c r="AO173" s="67"/>
      <c r="AP173" s="67"/>
      <c r="AQ173" s="67"/>
      <c r="AR173" s="67"/>
      <c r="AS173" s="67"/>
      <c r="AT173" s="67"/>
      <c r="AU173" s="67"/>
      <c r="AV173" s="67"/>
      <c r="AW173" s="67"/>
      <c r="AX173" s="67"/>
      <c r="AY173" s="67"/>
      <c r="AZ173" s="54">
        <f>IF(AZ174&gt;0,"",0)</f>
        <v>0</v>
      </c>
    </row>
    <row r="174" spans="1:55" ht="111.65" customHeight="1">
      <c r="A174" s="102" t="s">
        <v>5</v>
      </c>
      <c r="D174" s="55" t="s">
        <v>6</v>
      </c>
      <c r="F174" s="55" t="s">
        <v>4433</v>
      </c>
      <c r="G174" s="55" t="s">
        <v>4434</v>
      </c>
      <c r="H174" s="55" t="s">
        <v>4548</v>
      </c>
      <c r="I174" s="55" t="s">
        <v>4609</v>
      </c>
      <c r="J174" s="55" t="s">
        <v>4610</v>
      </c>
      <c r="K174" s="55" t="s">
        <v>4438</v>
      </c>
      <c r="L174" s="55" t="s">
        <v>4439</v>
      </c>
      <c r="M174" s="57">
        <f t="shared" si="4"/>
        <v>45958</v>
      </c>
      <c r="N174" s="104"/>
      <c r="O174" s="105"/>
      <c r="P174" s="104"/>
      <c r="Q174" s="105"/>
      <c r="R174" s="104"/>
      <c r="S174" s="105"/>
      <c r="T174" s="104"/>
      <c r="U174" s="105"/>
      <c r="V174" s="104"/>
      <c r="W174" s="105"/>
      <c r="X174" s="104"/>
      <c r="Y174" s="105"/>
      <c r="Z174" s="104"/>
      <c r="AA174" s="105"/>
      <c r="AB174" s="103" t="s">
        <v>5</v>
      </c>
      <c r="AC174" s="103" t="s">
        <v>5</v>
      </c>
      <c r="AD174" s="103" t="s">
        <v>5</v>
      </c>
      <c r="AE174" s="103" t="s">
        <v>5</v>
      </c>
      <c r="AF174" s="103" t="s">
        <v>5</v>
      </c>
      <c r="AG174" s="103" t="s">
        <v>5</v>
      </c>
      <c r="AH174" s="103" t="s">
        <v>5</v>
      </c>
      <c r="AI174" s="103" t="s">
        <v>5</v>
      </c>
      <c r="AJ174" s="103" t="s">
        <v>5</v>
      </c>
      <c r="AK174" s="103" t="s">
        <v>5</v>
      </c>
      <c r="AL174" s="103" t="s">
        <v>5</v>
      </c>
      <c r="AM174" s="103" t="s">
        <v>5</v>
      </c>
      <c r="AN174" s="103" t="s">
        <v>5</v>
      </c>
      <c r="AO174" s="103" t="s">
        <v>5</v>
      </c>
      <c r="AP174" s="103" t="s">
        <v>5</v>
      </c>
      <c r="AQ174" s="103" t="s">
        <v>5</v>
      </c>
      <c r="AR174" s="103" t="s">
        <v>5</v>
      </c>
      <c r="AS174" s="103" t="s">
        <v>5</v>
      </c>
      <c r="AT174" s="103" t="s">
        <v>5</v>
      </c>
      <c r="AU174" s="103" t="s">
        <v>5</v>
      </c>
      <c r="AV174" s="103" t="s">
        <v>5</v>
      </c>
      <c r="AW174" s="103" t="s">
        <v>5</v>
      </c>
      <c r="AX174" s="103" t="s">
        <v>5</v>
      </c>
      <c r="AY174" s="103" t="s">
        <v>5</v>
      </c>
      <c r="AZ174" s="68">
        <f>SUM(N174:AY174)</f>
        <v>0</v>
      </c>
      <c r="BA174" s="69">
        <v>50</v>
      </c>
      <c r="BB174" s="69">
        <v>100</v>
      </c>
      <c r="BC174" s="69">
        <f>BA174*AZ174</f>
        <v>0</v>
      </c>
    </row>
    <row r="175" spans="1:55">
      <c r="D175" s="54" t="s">
        <v>6</v>
      </c>
      <c r="F175" s="54" t="s">
        <v>4433</v>
      </c>
      <c r="G175" s="54" t="s">
        <v>4434</v>
      </c>
      <c r="H175" s="54" t="s">
        <v>4548</v>
      </c>
      <c r="I175" s="54" t="s">
        <v>4609</v>
      </c>
      <c r="J175" s="54" t="s">
        <v>4610</v>
      </c>
      <c r="K175" s="54" t="s">
        <v>4545</v>
      </c>
      <c r="L175" s="54" t="s">
        <v>4546</v>
      </c>
      <c r="M175" s="56">
        <f t="shared" si="4"/>
        <v>45958</v>
      </c>
      <c r="N175" s="59" t="s">
        <v>4440</v>
      </c>
      <c r="O175" s="74" t="s">
        <v>4469</v>
      </c>
      <c r="P175" s="59" t="s">
        <v>4442</v>
      </c>
      <c r="Q175" s="72" t="s">
        <v>4530</v>
      </c>
      <c r="R175" s="62" t="s">
        <v>4444</v>
      </c>
      <c r="S175" s="73" t="s">
        <v>4478</v>
      </c>
      <c r="T175" s="65" t="s">
        <v>4446</v>
      </c>
      <c r="U175" s="70" t="s">
        <v>4474</v>
      </c>
      <c r="V175" s="65" t="s">
        <v>4448</v>
      </c>
      <c r="W175" s="70" t="s">
        <v>4530</v>
      </c>
      <c r="X175" s="65" t="s">
        <v>4450</v>
      </c>
      <c r="Y175" s="70" t="s">
        <v>4530</v>
      </c>
      <c r="Z175" s="65" t="s">
        <v>4451</v>
      </c>
      <c r="AA175" s="71" t="s">
        <v>2767</v>
      </c>
      <c r="AB175" s="67"/>
      <c r="AC175" s="67"/>
      <c r="AD175" s="67"/>
      <c r="AE175" s="67"/>
      <c r="AF175" s="67"/>
      <c r="AG175" s="67"/>
      <c r="AH175" s="67"/>
      <c r="AI175" s="67"/>
      <c r="AJ175" s="67"/>
      <c r="AK175" s="67"/>
      <c r="AL175" s="67"/>
      <c r="AM175" s="67"/>
      <c r="AN175" s="67"/>
      <c r="AO175" s="67"/>
      <c r="AP175" s="67"/>
      <c r="AQ175" s="67"/>
      <c r="AR175" s="67"/>
      <c r="AS175" s="67"/>
      <c r="AT175" s="67"/>
      <c r="AU175" s="67"/>
      <c r="AV175" s="67"/>
      <c r="AW175" s="67"/>
      <c r="AX175" s="67"/>
      <c r="AY175" s="67"/>
      <c r="AZ175" s="54">
        <f>IF(AZ176&gt;0,"",0)</f>
        <v>0</v>
      </c>
    </row>
    <row r="176" spans="1:55" ht="111.65" customHeight="1">
      <c r="A176" s="102" t="s">
        <v>5</v>
      </c>
      <c r="D176" s="55" t="s">
        <v>6</v>
      </c>
      <c r="F176" s="55" t="s">
        <v>4433</v>
      </c>
      <c r="G176" s="55" t="s">
        <v>4434</v>
      </c>
      <c r="H176" s="55" t="s">
        <v>4548</v>
      </c>
      <c r="I176" s="55" t="s">
        <v>4609</v>
      </c>
      <c r="J176" s="55" t="s">
        <v>4610</v>
      </c>
      <c r="K176" s="55" t="s">
        <v>4545</v>
      </c>
      <c r="L176" s="55" t="s">
        <v>4546</v>
      </c>
      <c r="M176" s="57">
        <f t="shared" si="4"/>
        <v>45958</v>
      </c>
      <c r="N176" s="104"/>
      <c r="O176" s="105"/>
      <c r="P176" s="104"/>
      <c r="Q176" s="105"/>
      <c r="R176" s="104"/>
      <c r="S176" s="105"/>
      <c r="T176" s="104"/>
      <c r="U176" s="105"/>
      <c r="V176" s="104"/>
      <c r="W176" s="105"/>
      <c r="X176" s="104"/>
      <c r="Y176" s="105"/>
      <c r="Z176" s="104"/>
      <c r="AA176" s="105"/>
      <c r="AB176" s="103" t="s">
        <v>5</v>
      </c>
      <c r="AC176" s="103" t="s">
        <v>5</v>
      </c>
      <c r="AD176" s="103" t="s">
        <v>5</v>
      </c>
      <c r="AE176" s="103" t="s">
        <v>5</v>
      </c>
      <c r="AF176" s="103" t="s">
        <v>5</v>
      </c>
      <c r="AG176" s="103" t="s">
        <v>5</v>
      </c>
      <c r="AH176" s="103" t="s">
        <v>5</v>
      </c>
      <c r="AI176" s="103" t="s">
        <v>5</v>
      </c>
      <c r="AJ176" s="103" t="s">
        <v>5</v>
      </c>
      <c r="AK176" s="103" t="s">
        <v>5</v>
      </c>
      <c r="AL176" s="103" t="s">
        <v>5</v>
      </c>
      <c r="AM176" s="103" t="s">
        <v>5</v>
      </c>
      <c r="AN176" s="103" t="s">
        <v>5</v>
      </c>
      <c r="AO176" s="103" t="s">
        <v>5</v>
      </c>
      <c r="AP176" s="103" t="s">
        <v>5</v>
      </c>
      <c r="AQ176" s="103" t="s">
        <v>5</v>
      </c>
      <c r="AR176" s="103" t="s">
        <v>5</v>
      </c>
      <c r="AS176" s="103" t="s">
        <v>5</v>
      </c>
      <c r="AT176" s="103" t="s">
        <v>5</v>
      </c>
      <c r="AU176" s="103" t="s">
        <v>5</v>
      </c>
      <c r="AV176" s="103" t="s">
        <v>5</v>
      </c>
      <c r="AW176" s="103" t="s">
        <v>5</v>
      </c>
      <c r="AX176" s="103" t="s">
        <v>5</v>
      </c>
      <c r="AY176" s="103" t="s">
        <v>5</v>
      </c>
      <c r="AZ176" s="68">
        <f>SUM(N176:AY176)</f>
        <v>0</v>
      </c>
      <c r="BA176" s="69">
        <v>50</v>
      </c>
      <c r="BB176" s="69">
        <v>100</v>
      </c>
      <c r="BC176" s="69">
        <f>BA176*AZ176</f>
        <v>0</v>
      </c>
    </row>
    <row r="177" spans="1:55">
      <c r="D177" s="54" t="s">
        <v>6</v>
      </c>
      <c r="F177" s="54" t="s">
        <v>4433</v>
      </c>
      <c r="G177" s="54" t="s">
        <v>4434</v>
      </c>
      <c r="H177" s="54" t="s">
        <v>4548</v>
      </c>
      <c r="I177" s="54" t="s">
        <v>4609</v>
      </c>
      <c r="J177" s="54" t="s">
        <v>4610</v>
      </c>
      <c r="K177" s="54" t="s">
        <v>4611</v>
      </c>
      <c r="L177" s="54" t="s">
        <v>4612</v>
      </c>
      <c r="M177" s="56">
        <f t="shared" si="4"/>
        <v>45958</v>
      </c>
      <c r="N177" s="59" t="s">
        <v>4440</v>
      </c>
      <c r="O177" s="74" t="s">
        <v>4469</v>
      </c>
      <c r="P177" s="59" t="s">
        <v>4442</v>
      </c>
      <c r="Q177" s="72" t="s">
        <v>4530</v>
      </c>
      <c r="R177" s="62" t="s">
        <v>4444</v>
      </c>
      <c r="S177" s="73" t="s">
        <v>4478</v>
      </c>
      <c r="T177" s="65" t="s">
        <v>4446</v>
      </c>
      <c r="U177" s="70" t="s">
        <v>4474</v>
      </c>
      <c r="V177" s="65" t="s">
        <v>4448</v>
      </c>
      <c r="W177" s="70" t="s">
        <v>4530</v>
      </c>
      <c r="X177" s="65" t="s">
        <v>4450</v>
      </c>
      <c r="Y177" s="70" t="s">
        <v>4530</v>
      </c>
      <c r="Z177" s="65" t="s">
        <v>4451</v>
      </c>
      <c r="AA177" s="64" t="s">
        <v>2234</v>
      </c>
      <c r="AB177" s="67"/>
      <c r="AC177" s="67"/>
      <c r="AD177" s="67"/>
      <c r="AE177" s="67"/>
      <c r="AF177" s="67"/>
      <c r="AG177" s="67"/>
      <c r="AH177" s="67"/>
      <c r="AI177" s="67"/>
      <c r="AJ177" s="67"/>
      <c r="AK177" s="67"/>
      <c r="AL177" s="67"/>
      <c r="AM177" s="67"/>
      <c r="AN177" s="67"/>
      <c r="AO177" s="67"/>
      <c r="AP177" s="67"/>
      <c r="AQ177" s="67"/>
      <c r="AR177" s="67"/>
      <c r="AS177" s="67"/>
      <c r="AT177" s="67"/>
      <c r="AU177" s="67"/>
      <c r="AV177" s="67"/>
      <c r="AW177" s="67"/>
      <c r="AX177" s="67"/>
      <c r="AY177" s="67"/>
      <c r="AZ177" s="54">
        <f>IF(AZ178&gt;0,"",0)</f>
        <v>0</v>
      </c>
    </row>
    <row r="178" spans="1:55" ht="111.65" customHeight="1">
      <c r="A178" s="102" t="s">
        <v>5</v>
      </c>
      <c r="D178" s="55" t="s">
        <v>6</v>
      </c>
      <c r="F178" s="55" t="s">
        <v>4433</v>
      </c>
      <c r="G178" s="55" t="s">
        <v>4434</v>
      </c>
      <c r="H178" s="55" t="s">
        <v>4548</v>
      </c>
      <c r="I178" s="55" t="s">
        <v>4609</v>
      </c>
      <c r="J178" s="55" t="s">
        <v>4610</v>
      </c>
      <c r="K178" s="55" t="s">
        <v>4611</v>
      </c>
      <c r="L178" s="55" t="s">
        <v>4612</v>
      </c>
      <c r="M178" s="57">
        <f t="shared" si="4"/>
        <v>45958</v>
      </c>
      <c r="N178" s="104"/>
      <c r="O178" s="105"/>
      <c r="P178" s="104"/>
      <c r="Q178" s="105"/>
      <c r="R178" s="104"/>
      <c r="S178" s="105"/>
      <c r="T178" s="104"/>
      <c r="U178" s="105"/>
      <c r="V178" s="104"/>
      <c r="W178" s="105"/>
      <c r="X178" s="104"/>
      <c r="Y178" s="105"/>
      <c r="Z178" s="106" t="s">
        <v>5</v>
      </c>
      <c r="AA178" s="107" t="s">
        <v>5</v>
      </c>
      <c r="AB178" s="103" t="s">
        <v>5</v>
      </c>
      <c r="AC178" s="103" t="s">
        <v>5</v>
      </c>
      <c r="AD178" s="103" t="s">
        <v>5</v>
      </c>
      <c r="AE178" s="103" t="s">
        <v>5</v>
      </c>
      <c r="AF178" s="103" t="s">
        <v>5</v>
      </c>
      <c r="AG178" s="103" t="s">
        <v>5</v>
      </c>
      <c r="AH178" s="103" t="s">
        <v>5</v>
      </c>
      <c r="AI178" s="103" t="s">
        <v>5</v>
      </c>
      <c r="AJ178" s="103" t="s">
        <v>5</v>
      </c>
      <c r="AK178" s="103" t="s">
        <v>5</v>
      </c>
      <c r="AL178" s="103" t="s">
        <v>5</v>
      </c>
      <c r="AM178" s="103" t="s">
        <v>5</v>
      </c>
      <c r="AN178" s="103" t="s">
        <v>5</v>
      </c>
      <c r="AO178" s="103" t="s">
        <v>5</v>
      </c>
      <c r="AP178" s="103" t="s">
        <v>5</v>
      </c>
      <c r="AQ178" s="103" t="s">
        <v>5</v>
      </c>
      <c r="AR178" s="103" t="s">
        <v>5</v>
      </c>
      <c r="AS178" s="103" t="s">
        <v>5</v>
      </c>
      <c r="AT178" s="103" t="s">
        <v>5</v>
      </c>
      <c r="AU178" s="103" t="s">
        <v>5</v>
      </c>
      <c r="AV178" s="103" t="s">
        <v>5</v>
      </c>
      <c r="AW178" s="103" t="s">
        <v>5</v>
      </c>
      <c r="AX178" s="103" t="s">
        <v>5</v>
      </c>
      <c r="AY178" s="103" t="s">
        <v>5</v>
      </c>
      <c r="AZ178" s="68">
        <f>SUM(N178:AY178)</f>
        <v>0</v>
      </c>
      <c r="BA178" s="69">
        <v>50</v>
      </c>
      <c r="BB178" s="69">
        <v>100</v>
      </c>
      <c r="BC178" s="69">
        <f>BA178*AZ178</f>
        <v>0</v>
      </c>
    </row>
    <row r="179" spans="1:55">
      <c r="D179" s="54" t="s">
        <v>6</v>
      </c>
      <c r="F179" s="54" t="s">
        <v>4433</v>
      </c>
      <c r="G179" s="54" t="s">
        <v>4434</v>
      </c>
      <c r="H179" s="54" t="s">
        <v>4435</v>
      </c>
      <c r="I179" s="54" t="s">
        <v>4613</v>
      </c>
      <c r="J179" s="54" t="s">
        <v>4614</v>
      </c>
      <c r="K179" s="54" t="s">
        <v>4615</v>
      </c>
      <c r="L179" s="54" t="s">
        <v>4616</v>
      </c>
      <c r="M179" s="56">
        <f t="shared" si="4"/>
        <v>45958</v>
      </c>
      <c r="N179" s="59" t="s">
        <v>4440</v>
      </c>
      <c r="O179" s="72" t="s">
        <v>4478</v>
      </c>
      <c r="P179" s="59" t="s">
        <v>4442</v>
      </c>
      <c r="Q179" s="72" t="s">
        <v>4530</v>
      </c>
      <c r="R179" s="62" t="s">
        <v>4444</v>
      </c>
      <c r="S179" s="73" t="s">
        <v>4474</v>
      </c>
      <c r="T179" s="65" t="s">
        <v>4446</v>
      </c>
      <c r="U179" s="66" t="s">
        <v>4467</v>
      </c>
      <c r="V179" s="65" t="s">
        <v>4448</v>
      </c>
      <c r="W179" s="70" t="s">
        <v>4474</v>
      </c>
      <c r="X179" s="65" t="s">
        <v>4450</v>
      </c>
      <c r="Y179" s="70" t="s">
        <v>4474</v>
      </c>
      <c r="Z179" s="65" t="s">
        <v>4451</v>
      </c>
      <c r="AA179" s="70" t="s">
        <v>4474</v>
      </c>
      <c r="AB179" s="65" t="s">
        <v>4452</v>
      </c>
      <c r="AC179" s="70" t="s">
        <v>4530</v>
      </c>
      <c r="AD179" s="65" t="s">
        <v>4453</v>
      </c>
      <c r="AE179" s="70" t="s">
        <v>4474</v>
      </c>
      <c r="AF179" s="65" t="s">
        <v>4454</v>
      </c>
      <c r="AG179" s="70" t="s">
        <v>4474</v>
      </c>
      <c r="AH179" s="65" t="s">
        <v>2241</v>
      </c>
      <c r="AI179" s="70" t="s">
        <v>4530</v>
      </c>
      <c r="AJ179" s="65" t="s">
        <v>4456</v>
      </c>
      <c r="AK179" s="71" t="s">
        <v>2767</v>
      </c>
      <c r="AL179" s="65" t="s">
        <v>4457</v>
      </c>
      <c r="AM179" s="70" t="s">
        <v>4474</v>
      </c>
      <c r="AN179" s="65" t="s">
        <v>4459</v>
      </c>
      <c r="AO179" s="70" t="s">
        <v>4474</v>
      </c>
      <c r="AP179" s="67"/>
      <c r="AQ179" s="67"/>
      <c r="AR179" s="67"/>
      <c r="AS179" s="67"/>
      <c r="AT179" s="67"/>
      <c r="AU179" s="67"/>
      <c r="AV179" s="67"/>
      <c r="AW179" s="67"/>
      <c r="AX179" s="67"/>
      <c r="AY179" s="67"/>
      <c r="AZ179" s="54">
        <f>IF(AZ180&gt;0,"",0)</f>
        <v>0</v>
      </c>
    </row>
    <row r="180" spans="1:55" ht="111.65" customHeight="1">
      <c r="A180" s="102" t="s">
        <v>5</v>
      </c>
      <c r="D180" s="55" t="s">
        <v>6</v>
      </c>
      <c r="F180" s="55" t="s">
        <v>4433</v>
      </c>
      <c r="G180" s="55" t="s">
        <v>4434</v>
      </c>
      <c r="H180" s="55" t="s">
        <v>4435</v>
      </c>
      <c r="I180" s="55" t="s">
        <v>4613</v>
      </c>
      <c r="J180" s="55" t="s">
        <v>4614</v>
      </c>
      <c r="K180" s="55" t="s">
        <v>4615</v>
      </c>
      <c r="L180" s="55" t="s">
        <v>4616</v>
      </c>
      <c r="M180" s="57">
        <f t="shared" si="4"/>
        <v>45958</v>
      </c>
      <c r="N180" s="104"/>
      <c r="O180" s="105"/>
      <c r="P180" s="104"/>
      <c r="Q180" s="105"/>
      <c r="R180" s="104"/>
      <c r="S180" s="105"/>
      <c r="T180" s="104"/>
      <c r="U180" s="105"/>
      <c r="V180" s="104"/>
      <c r="W180" s="105"/>
      <c r="X180" s="104"/>
      <c r="Y180" s="105"/>
      <c r="Z180" s="104"/>
      <c r="AA180" s="105"/>
      <c r="AB180" s="104"/>
      <c r="AC180" s="105"/>
      <c r="AD180" s="104"/>
      <c r="AE180" s="105"/>
      <c r="AF180" s="104"/>
      <c r="AG180" s="105"/>
      <c r="AH180" s="104"/>
      <c r="AI180" s="105"/>
      <c r="AJ180" s="104"/>
      <c r="AK180" s="105"/>
      <c r="AL180" s="104"/>
      <c r="AM180" s="105"/>
      <c r="AN180" s="104"/>
      <c r="AO180" s="105"/>
      <c r="AP180" s="103" t="s">
        <v>5</v>
      </c>
      <c r="AQ180" s="103" t="s">
        <v>5</v>
      </c>
      <c r="AR180" s="103" t="s">
        <v>5</v>
      </c>
      <c r="AS180" s="103" t="s">
        <v>5</v>
      </c>
      <c r="AT180" s="103" t="s">
        <v>5</v>
      </c>
      <c r="AU180" s="103" t="s">
        <v>5</v>
      </c>
      <c r="AV180" s="103" t="s">
        <v>5</v>
      </c>
      <c r="AW180" s="103" t="s">
        <v>5</v>
      </c>
      <c r="AX180" s="103" t="s">
        <v>5</v>
      </c>
      <c r="AY180" s="103" t="s">
        <v>5</v>
      </c>
      <c r="AZ180" s="68">
        <f>SUM(N180:AY180)</f>
        <v>0</v>
      </c>
      <c r="BA180" s="69">
        <v>22.5</v>
      </c>
      <c r="BB180" s="69">
        <v>45</v>
      </c>
      <c r="BC180" s="69">
        <f>BA180*AZ180</f>
        <v>0</v>
      </c>
    </row>
    <row r="181" spans="1:55">
      <c r="D181" s="54" t="s">
        <v>6</v>
      </c>
      <c r="F181" s="54" t="s">
        <v>4433</v>
      </c>
      <c r="G181" s="54" t="s">
        <v>4434</v>
      </c>
      <c r="H181" s="54" t="s">
        <v>4548</v>
      </c>
      <c r="I181" s="54" t="s">
        <v>4617</v>
      </c>
      <c r="J181" s="54" t="s">
        <v>4618</v>
      </c>
      <c r="K181" s="54" t="s">
        <v>4619</v>
      </c>
      <c r="L181" s="54" t="s">
        <v>4620</v>
      </c>
      <c r="M181" s="56">
        <f t="shared" ref="M181:M198" si="5">DATE(2025,10,28)</f>
        <v>45958</v>
      </c>
      <c r="N181" s="59" t="s">
        <v>4574</v>
      </c>
      <c r="O181" s="58" t="s">
        <v>2234</v>
      </c>
      <c r="P181" s="59" t="s">
        <v>4575</v>
      </c>
      <c r="Q181" s="72" t="s">
        <v>4474</v>
      </c>
      <c r="R181" s="62" t="s">
        <v>4440</v>
      </c>
      <c r="S181" s="73" t="s">
        <v>4477</v>
      </c>
      <c r="T181" s="65" t="s">
        <v>4442</v>
      </c>
      <c r="U181" s="64" t="s">
        <v>2234</v>
      </c>
      <c r="V181" s="65" t="s">
        <v>4444</v>
      </c>
      <c r="W181" s="66" t="s">
        <v>4465</v>
      </c>
      <c r="X181" s="65" t="s">
        <v>4446</v>
      </c>
      <c r="Y181" s="66" t="s">
        <v>4472</v>
      </c>
      <c r="Z181" s="65" t="s">
        <v>4448</v>
      </c>
      <c r="AA181" s="66" t="s">
        <v>4467</v>
      </c>
      <c r="AB181" s="65" t="s">
        <v>4450</v>
      </c>
      <c r="AC181" s="66" t="s">
        <v>4472</v>
      </c>
      <c r="AD181" s="65" t="s">
        <v>4451</v>
      </c>
      <c r="AE181" s="66" t="s">
        <v>4473</v>
      </c>
      <c r="AF181" s="67"/>
      <c r="AG181" s="67"/>
      <c r="AH181" s="67"/>
      <c r="AI181" s="67"/>
      <c r="AJ181" s="67"/>
      <c r="AK181" s="67"/>
      <c r="AL181" s="67"/>
      <c r="AM181" s="67"/>
      <c r="AN181" s="67"/>
      <c r="AO181" s="67"/>
      <c r="AP181" s="67"/>
      <c r="AQ181" s="67"/>
      <c r="AR181" s="67"/>
      <c r="AS181" s="67"/>
      <c r="AT181" s="67"/>
      <c r="AU181" s="67"/>
      <c r="AV181" s="67"/>
      <c r="AW181" s="67"/>
      <c r="AX181" s="67"/>
      <c r="AY181" s="67"/>
      <c r="AZ181" s="54">
        <f>IF(AZ182&gt;0,"",0)</f>
        <v>0</v>
      </c>
    </row>
    <row r="182" spans="1:55" ht="111.65" customHeight="1">
      <c r="A182" s="102" t="s">
        <v>5</v>
      </c>
      <c r="D182" s="55" t="s">
        <v>6</v>
      </c>
      <c r="F182" s="55" t="s">
        <v>4433</v>
      </c>
      <c r="G182" s="55" t="s">
        <v>4434</v>
      </c>
      <c r="H182" s="55" t="s">
        <v>4548</v>
      </c>
      <c r="I182" s="55" t="s">
        <v>4617</v>
      </c>
      <c r="J182" s="55" t="s">
        <v>4618</v>
      </c>
      <c r="K182" s="55" t="s">
        <v>4619</v>
      </c>
      <c r="L182" s="55" t="s">
        <v>4620</v>
      </c>
      <c r="M182" s="57">
        <f t="shared" si="5"/>
        <v>45958</v>
      </c>
      <c r="N182" s="106" t="s">
        <v>5</v>
      </c>
      <c r="O182" s="107" t="s">
        <v>5</v>
      </c>
      <c r="P182" s="104"/>
      <c r="Q182" s="105"/>
      <c r="R182" s="104"/>
      <c r="S182" s="105"/>
      <c r="T182" s="106" t="s">
        <v>5</v>
      </c>
      <c r="U182" s="107" t="s">
        <v>5</v>
      </c>
      <c r="V182" s="104"/>
      <c r="W182" s="105"/>
      <c r="X182" s="104"/>
      <c r="Y182" s="105"/>
      <c r="Z182" s="104"/>
      <c r="AA182" s="105"/>
      <c r="AB182" s="104"/>
      <c r="AC182" s="105"/>
      <c r="AD182" s="104"/>
      <c r="AE182" s="105"/>
      <c r="AF182" s="103" t="s">
        <v>5</v>
      </c>
      <c r="AG182" s="103" t="s">
        <v>5</v>
      </c>
      <c r="AH182" s="103" t="s">
        <v>5</v>
      </c>
      <c r="AI182" s="103" t="s">
        <v>5</v>
      </c>
      <c r="AJ182" s="103" t="s">
        <v>5</v>
      </c>
      <c r="AK182" s="103" t="s">
        <v>5</v>
      </c>
      <c r="AL182" s="103" t="s">
        <v>5</v>
      </c>
      <c r="AM182" s="103" t="s">
        <v>5</v>
      </c>
      <c r="AN182" s="103" t="s">
        <v>5</v>
      </c>
      <c r="AO182" s="103" t="s">
        <v>5</v>
      </c>
      <c r="AP182" s="103" t="s">
        <v>5</v>
      </c>
      <c r="AQ182" s="103" t="s">
        <v>5</v>
      </c>
      <c r="AR182" s="103" t="s">
        <v>5</v>
      </c>
      <c r="AS182" s="103" t="s">
        <v>5</v>
      </c>
      <c r="AT182" s="103" t="s">
        <v>5</v>
      </c>
      <c r="AU182" s="103" t="s">
        <v>5</v>
      </c>
      <c r="AV182" s="103" t="s">
        <v>5</v>
      </c>
      <c r="AW182" s="103" t="s">
        <v>5</v>
      </c>
      <c r="AX182" s="103" t="s">
        <v>5</v>
      </c>
      <c r="AY182" s="103" t="s">
        <v>5</v>
      </c>
      <c r="AZ182" s="68">
        <f>SUM(N182:AY182)</f>
        <v>0</v>
      </c>
      <c r="BA182" s="69">
        <v>27.5</v>
      </c>
      <c r="BB182" s="69">
        <v>55</v>
      </c>
      <c r="BC182" s="69">
        <f>BA182*AZ182</f>
        <v>0</v>
      </c>
    </row>
    <row r="183" spans="1:55">
      <c r="D183" s="54" t="s">
        <v>6</v>
      </c>
      <c r="F183" s="54" t="s">
        <v>4433</v>
      </c>
      <c r="G183" s="54" t="s">
        <v>4434</v>
      </c>
      <c r="H183" s="54" t="s">
        <v>4435</v>
      </c>
      <c r="I183" s="54" t="s">
        <v>4621</v>
      </c>
      <c r="J183" s="54" t="s">
        <v>4622</v>
      </c>
      <c r="K183" s="54" t="s">
        <v>4438</v>
      </c>
      <c r="L183" s="54" t="s">
        <v>4439</v>
      </c>
      <c r="M183" s="56">
        <f t="shared" si="5"/>
        <v>45958</v>
      </c>
      <c r="N183" s="59" t="s">
        <v>4440</v>
      </c>
      <c r="O183" s="58" t="s">
        <v>2234</v>
      </c>
      <c r="P183" s="59" t="s">
        <v>4442</v>
      </c>
      <c r="Q183" s="58" t="s">
        <v>2234</v>
      </c>
      <c r="R183" s="62" t="s">
        <v>4444</v>
      </c>
      <c r="S183" s="61" t="s">
        <v>2234</v>
      </c>
      <c r="T183" s="65" t="s">
        <v>4446</v>
      </c>
      <c r="U183" s="71" t="s">
        <v>4469</v>
      </c>
      <c r="V183" s="65" t="s">
        <v>4448</v>
      </c>
      <c r="W183" s="70" t="s">
        <v>4530</v>
      </c>
      <c r="X183" s="65" t="s">
        <v>4450</v>
      </c>
      <c r="Y183" s="70" t="s">
        <v>4478</v>
      </c>
      <c r="Z183" s="65" t="s">
        <v>4451</v>
      </c>
      <c r="AA183" s="70" t="s">
        <v>4477</v>
      </c>
      <c r="AB183" s="65" t="s">
        <v>4452</v>
      </c>
      <c r="AC183" s="70" t="s">
        <v>4477</v>
      </c>
      <c r="AD183" s="65" t="s">
        <v>4453</v>
      </c>
      <c r="AE183" s="70" t="s">
        <v>4474</v>
      </c>
      <c r="AF183" s="65" t="s">
        <v>4454</v>
      </c>
      <c r="AG183" s="70" t="s">
        <v>4474</v>
      </c>
      <c r="AH183" s="65" t="s">
        <v>2241</v>
      </c>
      <c r="AI183" s="70" t="s">
        <v>4478</v>
      </c>
      <c r="AJ183" s="65" t="s">
        <v>4456</v>
      </c>
      <c r="AK183" s="70" t="s">
        <v>4474</v>
      </c>
      <c r="AL183" s="65" t="s">
        <v>4457</v>
      </c>
      <c r="AM183" s="70" t="s">
        <v>4474</v>
      </c>
      <c r="AN183" s="65" t="s">
        <v>4459</v>
      </c>
      <c r="AO183" s="70" t="s">
        <v>4474</v>
      </c>
      <c r="AP183" s="65" t="s">
        <v>4460</v>
      </c>
      <c r="AQ183" s="64" t="s">
        <v>2234</v>
      </c>
      <c r="AR183" s="65" t="s">
        <v>4461</v>
      </c>
      <c r="AS183" s="64" t="s">
        <v>2234</v>
      </c>
      <c r="AT183" s="65" t="s">
        <v>4440</v>
      </c>
      <c r="AU183" s="64" t="s">
        <v>2234</v>
      </c>
      <c r="AV183" s="67"/>
      <c r="AW183" s="67"/>
      <c r="AX183" s="67"/>
      <c r="AY183" s="67"/>
      <c r="AZ183" s="54">
        <f>IF(AZ184&gt;0,"",0)</f>
        <v>0</v>
      </c>
    </row>
    <row r="184" spans="1:55" ht="111.65" customHeight="1">
      <c r="A184" s="102" t="s">
        <v>5</v>
      </c>
      <c r="D184" s="55" t="s">
        <v>6</v>
      </c>
      <c r="F184" s="55" t="s">
        <v>4433</v>
      </c>
      <c r="G184" s="55" t="s">
        <v>4434</v>
      </c>
      <c r="H184" s="55" t="s">
        <v>4435</v>
      </c>
      <c r="I184" s="55" t="s">
        <v>4621</v>
      </c>
      <c r="J184" s="55" t="s">
        <v>4622</v>
      </c>
      <c r="K184" s="55" t="s">
        <v>4438</v>
      </c>
      <c r="L184" s="55" t="s">
        <v>4439</v>
      </c>
      <c r="M184" s="57">
        <f t="shared" si="5"/>
        <v>45958</v>
      </c>
      <c r="N184" s="106" t="s">
        <v>5</v>
      </c>
      <c r="O184" s="107" t="s">
        <v>5</v>
      </c>
      <c r="P184" s="106" t="s">
        <v>5</v>
      </c>
      <c r="Q184" s="107" t="s">
        <v>5</v>
      </c>
      <c r="R184" s="106" t="s">
        <v>5</v>
      </c>
      <c r="S184" s="107" t="s">
        <v>5</v>
      </c>
      <c r="T184" s="104"/>
      <c r="U184" s="105"/>
      <c r="V184" s="104"/>
      <c r="W184" s="105"/>
      <c r="X184" s="104"/>
      <c r="Y184" s="105"/>
      <c r="Z184" s="104"/>
      <c r="AA184" s="105"/>
      <c r="AB184" s="104"/>
      <c r="AC184" s="105"/>
      <c r="AD184" s="104"/>
      <c r="AE184" s="105"/>
      <c r="AF184" s="104"/>
      <c r="AG184" s="105"/>
      <c r="AH184" s="104"/>
      <c r="AI184" s="105"/>
      <c r="AJ184" s="104"/>
      <c r="AK184" s="105"/>
      <c r="AL184" s="104"/>
      <c r="AM184" s="105"/>
      <c r="AN184" s="104"/>
      <c r="AO184" s="105"/>
      <c r="AP184" s="106" t="s">
        <v>5</v>
      </c>
      <c r="AQ184" s="107" t="s">
        <v>5</v>
      </c>
      <c r="AR184" s="106" t="s">
        <v>5</v>
      </c>
      <c r="AS184" s="107" t="s">
        <v>5</v>
      </c>
      <c r="AT184" s="106" t="s">
        <v>5</v>
      </c>
      <c r="AU184" s="107" t="s">
        <v>5</v>
      </c>
      <c r="AV184" s="103" t="s">
        <v>5</v>
      </c>
      <c r="AW184" s="103" t="s">
        <v>5</v>
      </c>
      <c r="AX184" s="103" t="s">
        <v>5</v>
      </c>
      <c r="AY184" s="103" t="s">
        <v>5</v>
      </c>
      <c r="AZ184" s="68">
        <f>SUM(N184:AY184)</f>
        <v>0</v>
      </c>
      <c r="BA184" s="69">
        <v>50</v>
      </c>
      <c r="BB184" s="69">
        <v>100</v>
      </c>
      <c r="BC184" s="69">
        <f>BA184*AZ184</f>
        <v>0</v>
      </c>
    </row>
    <row r="185" spans="1:55">
      <c r="D185" s="54" t="s">
        <v>6</v>
      </c>
      <c r="F185" s="54" t="s">
        <v>4433</v>
      </c>
      <c r="G185" s="54" t="s">
        <v>4434</v>
      </c>
      <c r="H185" s="54" t="s">
        <v>4435</v>
      </c>
      <c r="I185" s="54" t="s">
        <v>4621</v>
      </c>
      <c r="J185" s="54" t="s">
        <v>4622</v>
      </c>
      <c r="K185" s="54" t="s">
        <v>4526</v>
      </c>
      <c r="L185" s="54" t="s">
        <v>4527</v>
      </c>
      <c r="M185" s="56">
        <f t="shared" si="5"/>
        <v>45958</v>
      </c>
      <c r="N185" s="59" t="s">
        <v>4442</v>
      </c>
      <c r="O185" s="74" t="s">
        <v>2767</v>
      </c>
      <c r="P185" s="59" t="s">
        <v>4444</v>
      </c>
      <c r="Q185" s="74" t="s">
        <v>4469</v>
      </c>
      <c r="R185" s="62" t="s">
        <v>4446</v>
      </c>
      <c r="S185" s="75" t="s">
        <v>2767</v>
      </c>
      <c r="T185" s="65" t="s">
        <v>4448</v>
      </c>
      <c r="U185" s="70" t="s">
        <v>4474</v>
      </c>
      <c r="V185" s="65" t="s">
        <v>4450</v>
      </c>
      <c r="W185" s="70" t="s">
        <v>4478</v>
      </c>
      <c r="X185" s="65" t="s">
        <v>4451</v>
      </c>
      <c r="Y185" s="70" t="s">
        <v>4478</v>
      </c>
      <c r="Z185" s="65" t="s">
        <v>4452</v>
      </c>
      <c r="AA185" s="70" t="s">
        <v>4478</v>
      </c>
      <c r="AB185" s="65" t="s">
        <v>4453</v>
      </c>
      <c r="AC185" s="70" t="s">
        <v>4478</v>
      </c>
      <c r="AD185" s="65" t="s">
        <v>4454</v>
      </c>
      <c r="AE185" s="70" t="s">
        <v>4478</v>
      </c>
      <c r="AF185" s="65" t="s">
        <v>2241</v>
      </c>
      <c r="AG185" s="70" t="s">
        <v>4530</v>
      </c>
      <c r="AH185" s="65" t="s">
        <v>4456</v>
      </c>
      <c r="AI185" s="70" t="s">
        <v>4442</v>
      </c>
      <c r="AJ185" s="65" t="s">
        <v>4457</v>
      </c>
      <c r="AK185" s="70" t="s">
        <v>4474</v>
      </c>
      <c r="AL185" s="65" t="s">
        <v>4459</v>
      </c>
      <c r="AM185" s="70" t="s">
        <v>4474</v>
      </c>
      <c r="AN185" s="65" t="s">
        <v>4460</v>
      </c>
      <c r="AO185" s="64" t="s">
        <v>2234</v>
      </c>
      <c r="AP185" s="65" t="s">
        <v>4461</v>
      </c>
      <c r="AQ185" s="64" t="s">
        <v>2234</v>
      </c>
      <c r="AR185" s="65" t="s">
        <v>4440</v>
      </c>
      <c r="AS185" s="64" t="s">
        <v>2234</v>
      </c>
      <c r="AT185" s="67"/>
      <c r="AU185" s="67"/>
      <c r="AV185" s="67"/>
      <c r="AW185" s="67"/>
      <c r="AX185" s="67"/>
      <c r="AY185" s="67"/>
      <c r="AZ185" s="54">
        <f>IF(AZ186&gt;0,"",0)</f>
        <v>0</v>
      </c>
    </row>
    <row r="186" spans="1:55" ht="111.65" customHeight="1">
      <c r="A186" s="102" t="s">
        <v>5</v>
      </c>
      <c r="D186" s="55" t="s">
        <v>6</v>
      </c>
      <c r="F186" s="55" t="s">
        <v>4433</v>
      </c>
      <c r="G186" s="55" t="s">
        <v>4434</v>
      </c>
      <c r="H186" s="55" t="s">
        <v>4435</v>
      </c>
      <c r="I186" s="55" t="s">
        <v>4621</v>
      </c>
      <c r="J186" s="55" t="s">
        <v>4622</v>
      </c>
      <c r="K186" s="55" t="s">
        <v>4526</v>
      </c>
      <c r="L186" s="55" t="s">
        <v>4527</v>
      </c>
      <c r="M186" s="57">
        <f t="shared" si="5"/>
        <v>45958</v>
      </c>
      <c r="N186" s="104"/>
      <c r="O186" s="105"/>
      <c r="P186" s="104"/>
      <c r="Q186" s="105"/>
      <c r="R186" s="104"/>
      <c r="S186" s="105"/>
      <c r="T186" s="104"/>
      <c r="U186" s="105"/>
      <c r="V186" s="104"/>
      <c r="W186" s="105"/>
      <c r="X186" s="104"/>
      <c r="Y186" s="105"/>
      <c r="Z186" s="104"/>
      <c r="AA186" s="105"/>
      <c r="AB186" s="104"/>
      <c r="AC186" s="105"/>
      <c r="AD186" s="104"/>
      <c r="AE186" s="105"/>
      <c r="AF186" s="104"/>
      <c r="AG186" s="105"/>
      <c r="AH186" s="104"/>
      <c r="AI186" s="105"/>
      <c r="AJ186" s="104"/>
      <c r="AK186" s="105"/>
      <c r="AL186" s="104"/>
      <c r="AM186" s="105"/>
      <c r="AN186" s="106" t="s">
        <v>5</v>
      </c>
      <c r="AO186" s="107" t="s">
        <v>5</v>
      </c>
      <c r="AP186" s="106" t="s">
        <v>5</v>
      </c>
      <c r="AQ186" s="107" t="s">
        <v>5</v>
      </c>
      <c r="AR186" s="106" t="s">
        <v>5</v>
      </c>
      <c r="AS186" s="107" t="s">
        <v>5</v>
      </c>
      <c r="AT186" s="103" t="s">
        <v>5</v>
      </c>
      <c r="AU186" s="103" t="s">
        <v>5</v>
      </c>
      <c r="AV186" s="103" t="s">
        <v>5</v>
      </c>
      <c r="AW186" s="103" t="s">
        <v>5</v>
      </c>
      <c r="AX186" s="103" t="s">
        <v>5</v>
      </c>
      <c r="AY186" s="103" t="s">
        <v>5</v>
      </c>
      <c r="AZ186" s="68">
        <f>SUM(N186:AY186)</f>
        <v>0</v>
      </c>
      <c r="BA186" s="69">
        <v>50</v>
      </c>
      <c r="BB186" s="69">
        <v>100</v>
      </c>
      <c r="BC186" s="69">
        <f>BA186*AZ186</f>
        <v>0</v>
      </c>
    </row>
    <row r="187" spans="1:55">
      <c r="D187" s="54" t="s">
        <v>6</v>
      </c>
      <c r="F187" s="54" t="s">
        <v>4433</v>
      </c>
      <c r="G187" s="54" t="s">
        <v>4434</v>
      </c>
      <c r="H187" s="54" t="s">
        <v>4435</v>
      </c>
      <c r="I187" s="54" t="s">
        <v>4621</v>
      </c>
      <c r="J187" s="54" t="s">
        <v>4622</v>
      </c>
      <c r="K187" s="54" t="s">
        <v>4611</v>
      </c>
      <c r="L187" s="54" t="s">
        <v>4612</v>
      </c>
      <c r="M187" s="56">
        <f t="shared" si="5"/>
        <v>45958</v>
      </c>
      <c r="N187" s="59" t="s">
        <v>4442</v>
      </c>
      <c r="O187" s="58" t="s">
        <v>2234</v>
      </c>
      <c r="P187" s="59" t="s">
        <v>4444</v>
      </c>
      <c r="Q187" s="58" t="s">
        <v>2234</v>
      </c>
      <c r="R187" s="62" t="s">
        <v>4446</v>
      </c>
      <c r="S187" s="61" t="s">
        <v>2234</v>
      </c>
      <c r="T187" s="65" t="s">
        <v>4448</v>
      </c>
      <c r="U187" s="64" t="s">
        <v>2234</v>
      </c>
      <c r="V187" s="65" t="s">
        <v>4450</v>
      </c>
      <c r="W187" s="64" t="s">
        <v>2234</v>
      </c>
      <c r="X187" s="65" t="s">
        <v>4451</v>
      </c>
      <c r="Y187" s="71" t="s">
        <v>2241</v>
      </c>
      <c r="Z187" s="65" t="s">
        <v>4452</v>
      </c>
      <c r="AA187" s="71" t="s">
        <v>2767</v>
      </c>
      <c r="AB187" s="65" t="s">
        <v>4453</v>
      </c>
      <c r="AC187" s="71" t="s">
        <v>2767</v>
      </c>
      <c r="AD187" s="65" t="s">
        <v>4454</v>
      </c>
      <c r="AE187" s="71" t="s">
        <v>2767</v>
      </c>
      <c r="AF187" s="65" t="s">
        <v>2241</v>
      </c>
      <c r="AG187" s="71" t="s">
        <v>2767</v>
      </c>
      <c r="AH187" s="65" t="s">
        <v>4456</v>
      </c>
      <c r="AI187" s="71" t="s">
        <v>2767</v>
      </c>
      <c r="AJ187" s="65" t="s">
        <v>4457</v>
      </c>
      <c r="AK187" s="71" t="s">
        <v>2767</v>
      </c>
      <c r="AL187" s="65" t="s">
        <v>4459</v>
      </c>
      <c r="AM187" s="71" t="s">
        <v>2241</v>
      </c>
      <c r="AN187" s="67"/>
      <c r="AO187" s="67"/>
      <c r="AP187" s="67"/>
      <c r="AQ187" s="67"/>
      <c r="AR187" s="67"/>
      <c r="AS187" s="67"/>
      <c r="AT187" s="67"/>
      <c r="AU187" s="67"/>
      <c r="AV187" s="67"/>
      <c r="AW187" s="67"/>
      <c r="AX187" s="67"/>
      <c r="AY187" s="67"/>
      <c r="AZ187" s="54">
        <f>IF(AZ188&gt;0,"",0)</f>
        <v>0</v>
      </c>
    </row>
    <row r="188" spans="1:55" ht="111.65" customHeight="1">
      <c r="A188" s="102" t="s">
        <v>5</v>
      </c>
      <c r="D188" s="55" t="s">
        <v>6</v>
      </c>
      <c r="F188" s="55" t="s">
        <v>4433</v>
      </c>
      <c r="G188" s="55" t="s">
        <v>4434</v>
      </c>
      <c r="H188" s="55" t="s">
        <v>4435</v>
      </c>
      <c r="I188" s="55" t="s">
        <v>4621</v>
      </c>
      <c r="J188" s="55" t="s">
        <v>4622</v>
      </c>
      <c r="K188" s="55" t="s">
        <v>4611</v>
      </c>
      <c r="L188" s="55" t="s">
        <v>4612</v>
      </c>
      <c r="M188" s="57">
        <f t="shared" si="5"/>
        <v>45958</v>
      </c>
      <c r="N188" s="106" t="s">
        <v>5</v>
      </c>
      <c r="O188" s="107" t="s">
        <v>5</v>
      </c>
      <c r="P188" s="106" t="s">
        <v>5</v>
      </c>
      <c r="Q188" s="107" t="s">
        <v>5</v>
      </c>
      <c r="R188" s="106" t="s">
        <v>5</v>
      </c>
      <c r="S188" s="107" t="s">
        <v>5</v>
      </c>
      <c r="T188" s="106" t="s">
        <v>5</v>
      </c>
      <c r="U188" s="107" t="s">
        <v>5</v>
      </c>
      <c r="V188" s="106" t="s">
        <v>5</v>
      </c>
      <c r="W188" s="107" t="s">
        <v>5</v>
      </c>
      <c r="X188" s="104"/>
      <c r="Y188" s="105"/>
      <c r="Z188" s="104"/>
      <c r="AA188" s="105"/>
      <c r="AB188" s="104"/>
      <c r="AC188" s="105"/>
      <c r="AD188" s="104"/>
      <c r="AE188" s="105"/>
      <c r="AF188" s="104"/>
      <c r="AG188" s="105"/>
      <c r="AH188" s="104"/>
      <c r="AI188" s="105"/>
      <c r="AJ188" s="104"/>
      <c r="AK188" s="105"/>
      <c r="AL188" s="104"/>
      <c r="AM188" s="105"/>
      <c r="AN188" s="103" t="s">
        <v>5</v>
      </c>
      <c r="AO188" s="103" t="s">
        <v>5</v>
      </c>
      <c r="AP188" s="103" t="s">
        <v>5</v>
      </c>
      <c r="AQ188" s="103" t="s">
        <v>5</v>
      </c>
      <c r="AR188" s="103" t="s">
        <v>5</v>
      </c>
      <c r="AS188" s="103" t="s">
        <v>5</v>
      </c>
      <c r="AT188" s="103" t="s">
        <v>5</v>
      </c>
      <c r="AU188" s="103" t="s">
        <v>5</v>
      </c>
      <c r="AV188" s="103" t="s">
        <v>5</v>
      </c>
      <c r="AW188" s="103" t="s">
        <v>5</v>
      </c>
      <c r="AX188" s="103" t="s">
        <v>5</v>
      </c>
      <c r="AY188" s="103" t="s">
        <v>5</v>
      </c>
      <c r="AZ188" s="68">
        <f>SUM(N188:AY188)</f>
        <v>0</v>
      </c>
      <c r="BA188" s="69">
        <v>50</v>
      </c>
      <c r="BB188" s="69">
        <v>100</v>
      </c>
      <c r="BC188" s="69">
        <f>BA188*AZ188</f>
        <v>0</v>
      </c>
    </row>
    <row r="189" spans="1:55">
      <c r="D189" s="54" t="s">
        <v>7</v>
      </c>
      <c r="F189" s="54" t="s">
        <v>4433</v>
      </c>
      <c r="G189" s="54" t="s">
        <v>4623</v>
      </c>
      <c r="H189" s="54" t="s">
        <v>4435</v>
      </c>
      <c r="I189" s="54" t="s">
        <v>4624</v>
      </c>
      <c r="J189" s="54" t="s">
        <v>4625</v>
      </c>
      <c r="K189" s="54" t="s">
        <v>4582</v>
      </c>
      <c r="L189" s="54" t="s">
        <v>4439</v>
      </c>
      <c r="M189" s="56">
        <f t="shared" si="5"/>
        <v>45958</v>
      </c>
      <c r="N189" s="59" t="s">
        <v>4440</v>
      </c>
      <c r="O189" s="58" t="s">
        <v>2234</v>
      </c>
      <c r="P189" s="59" t="s">
        <v>4442</v>
      </c>
      <c r="Q189" s="74" t="s">
        <v>4469</v>
      </c>
      <c r="R189" s="62" t="s">
        <v>4444</v>
      </c>
      <c r="S189" s="75" t="s">
        <v>4469</v>
      </c>
      <c r="T189" s="65" t="s">
        <v>4446</v>
      </c>
      <c r="U189" s="71" t="s">
        <v>4469</v>
      </c>
      <c r="V189" s="65" t="s">
        <v>4448</v>
      </c>
      <c r="W189" s="71" t="s">
        <v>4469</v>
      </c>
      <c r="X189" s="65" t="s">
        <v>4450</v>
      </c>
      <c r="Y189" s="70" t="s">
        <v>4530</v>
      </c>
      <c r="Z189" s="65" t="s">
        <v>4451</v>
      </c>
      <c r="AA189" s="71" t="s">
        <v>4469</v>
      </c>
      <c r="AB189" s="65" t="s">
        <v>4452</v>
      </c>
      <c r="AC189" s="70" t="s">
        <v>4530</v>
      </c>
      <c r="AD189" s="65" t="s">
        <v>4453</v>
      </c>
      <c r="AE189" s="70" t="s">
        <v>4530</v>
      </c>
      <c r="AF189" s="65" t="s">
        <v>4454</v>
      </c>
      <c r="AG189" s="71" t="s">
        <v>4469</v>
      </c>
      <c r="AH189" s="65" t="s">
        <v>2241</v>
      </c>
      <c r="AI189" s="71" t="s">
        <v>2241</v>
      </c>
      <c r="AJ189" s="65" t="s">
        <v>4456</v>
      </c>
      <c r="AK189" s="71" t="s">
        <v>2241</v>
      </c>
      <c r="AL189" s="65" t="s">
        <v>4457</v>
      </c>
      <c r="AM189" s="71" t="s">
        <v>2241</v>
      </c>
      <c r="AN189" s="65" t="s">
        <v>4459</v>
      </c>
      <c r="AO189" s="71" t="s">
        <v>2241</v>
      </c>
      <c r="AP189" s="65" t="s">
        <v>4460</v>
      </c>
      <c r="AQ189" s="64" t="s">
        <v>2234</v>
      </c>
      <c r="AR189" s="65" t="s">
        <v>4461</v>
      </c>
      <c r="AS189" s="64" t="s">
        <v>2234</v>
      </c>
      <c r="AT189" s="65" t="s">
        <v>4440</v>
      </c>
      <c r="AU189" s="64" t="s">
        <v>2234</v>
      </c>
      <c r="AV189" s="67"/>
      <c r="AW189" s="67"/>
      <c r="AX189" s="67"/>
      <c r="AY189" s="67"/>
      <c r="AZ189" s="54">
        <f>IF(AZ190&gt;0,"",0)</f>
        <v>0</v>
      </c>
    </row>
    <row r="190" spans="1:55" ht="111.65" customHeight="1">
      <c r="A190" s="102" t="s">
        <v>5</v>
      </c>
      <c r="D190" s="55" t="s">
        <v>7</v>
      </c>
      <c r="F190" s="55" t="s">
        <v>4433</v>
      </c>
      <c r="G190" s="55" t="s">
        <v>4623</v>
      </c>
      <c r="H190" s="55" t="s">
        <v>4435</v>
      </c>
      <c r="I190" s="55" t="s">
        <v>4624</v>
      </c>
      <c r="J190" s="55" t="s">
        <v>4625</v>
      </c>
      <c r="K190" s="55" t="s">
        <v>4582</v>
      </c>
      <c r="L190" s="55" t="s">
        <v>4439</v>
      </c>
      <c r="M190" s="57">
        <f t="shared" si="5"/>
        <v>45958</v>
      </c>
      <c r="N190" s="106" t="s">
        <v>5</v>
      </c>
      <c r="O190" s="107" t="s">
        <v>5</v>
      </c>
      <c r="P190" s="104"/>
      <c r="Q190" s="105"/>
      <c r="R190" s="104"/>
      <c r="S190" s="105"/>
      <c r="T190" s="104"/>
      <c r="U190" s="105"/>
      <c r="V190" s="104"/>
      <c r="W190" s="105"/>
      <c r="X190" s="104"/>
      <c r="Y190" s="105"/>
      <c r="Z190" s="104"/>
      <c r="AA190" s="105"/>
      <c r="AB190" s="104"/>
      <c r="AC190" s="105"/>
      <c r="AD190" s="104"/>
      <c r="AE190" s="105"/>
      <c r="AF190" s="104"/>
      <c r="AG190" s="105"/>
      <c r="AH190" s="104"/>
      <c r="AI190" s="105"/>
      <c r="AJ190" s="104"/>
      <c r="AK190" s="105"/>
      <c r="AL190" s="104"/>
      <c r="AM190" s="105"/>
      <c r="AN190" s="104"/>
      <c r="AO190" s="105"/>
      <c r="AP190" s="106" t="s">
        <v>5</v>
      </c>
      <c r="AQ190" s="107" t="s">
        <v>5</v>
      </c>
      <c r="AR190" s="106" t="s">
        <v>5</v>
      </c>
      <c r="AS190" s="107" t="s">
        <v>5</v>
      </c>
      <c r="AT190" s="106" t="s">
        <v>5</v>
      </c>
      <c r="AU190" s="107" t="s">
        <v>5</v>
      </c>
      <c r="AV190" s="103" t="s">
        <v>5</v>
      </c>
      <c r="AW190" s="103" t="s">
        <v>5</v>
      </c>
      <c r="AX190" s="103" t="s">
        <v>5</v>
      </c>
      <c r="AY190" s="103" t="s">
        <v>5</v>
      </c>
      <c r="AZ190" s="68">
        <f>SUM(N190:AY190)</f>
        <v>0</v>
      </c>
      <c r="BA190" s="69">
        <v>45</v>
      </c>
      <c r="BB190" s="69">
        <v>90</v>
      </c>
      <c r="BC190" s="69">
        <f>BA190*AZ190</f>
        <v>0</v>
      </c>
    </row>
    <row r="191" spans="1:55">
      <c r="D191" s="54" t="s">
        <v>7</v>
      </c>
      <c r="F191" s="54" t="s">
        <v>4433</v>
      </c>
      <c r="G191" s="54" t="s">
        <v>4623</v>
      </c>
      <c r="H191" s="54" t="s">
        <v>4435</v>
      </c>
      <c r="I191" s="54" t="s">
        <v>4624</v>
      </c>
      <c r="J191" s="54" t="s">
        <v>4625</v>
      </c>
      <c r="K191" s="54" t="s">
        <v>4601</v>
      </c>
      <c r="L191" s="54" t="s">
        <v>4602</v>
      </c>
      <c r="M191" s="56">
        <f t="shared" si="5"/>
        <v>45958</v>
      </c>
      <c r="N191" s="59" t="s">
        <v>4440</v>
      </c>
      <c r="O191" s="58" t="s">
        <v>2234</v>
      </c>
      <c r="P191" s="59" t="s">
        <v>4442</v>
      </c>
      <c r="Q191" s="74" t="s">
        <v>2767</v>
      </c>
      <c r="R191" s="62" t="s">
        <v>4444</v>
      </c>
      <c r="S191" s="75" t="s">
        <v>2241</v>
      </c>
      <c r="T191" s="65" t="s">
        <v>4446</v>
      </c>
      <c r="U191" s="71" t="s">
        <v>2767</v>
      </c>
      <c r="V191" s="65" t="s">
        <v>4448</v>
      </c>
      <c r="W191" s="71" t="s">
        <v>2767</v>
      </c>
      <c r="X191" s="65" t="s">
        <v>4450</v>
      </c>
      <c r="Y191" s="71" t="s">
        <v>2241</v>
      </c>
      <c r="Z191" s="65" t="s">
        <v>4451</v>
      </c>
      <c r="AA191" s="71" t="s">
        <v>2767</v>
      </c>
      <c r="AB191" s="65" t="s">
        <v>4452</v>
      </c>
      <c r="AC191" s="71" t="s">
        <v>2767</v>
      </c>
      <c r="AD191" s="65" t="s">
        <v>4453</v>
      </c>
      <c r="AE191" s="71" t="s">
        <v>2767</v>
      </c>
      <c r="AF191" s="65" t="s">
        <v>4454</v>
      </c>
      <c r="AG191" s="71" t="s">
        <v>2767</v>
      </c>
      <c r="AH191" s="65" t="s">
        <v>2241</v>
      </c>
      <c r="AI191" s="64" t="s">
        <v>2234</v>
      </c>
      <c r="AJ191" s="65" t="s">
        <v>4456</v>
      </c>
      <c r="AK191" s="64" t="s">
        <v>2234</v>
      </c>
      <c r="AL191" s="65" t="s">
        <v>4457</v>
      </c>
      <c r="AM191" s="64" t="s">
        <v>2234</v>
      </c>
      <c r="AN191" s="65" t="s">
        <v>4459</v>
      </c>
      <c r="AO191" s="64" t="s">
        <v>2234</v>
      </c>
      <c r="AP191" s="65" t="s">
        <v>4460</v>
      </c>
      <c r="AQ191" s="64" t="s">
        <v>2234</v>
      </c>
      <c r="AR191" s="65" t="s">
        <v>4461</v>
      </c>
      <c r="AS191" s="64" t="s">
        <v>2234</v>
      </c>
      <c r="AT191" s="65" t="s">
        <v>4440</v>
      </c>
      <c r="AU191" s="64" t="s">
        <v>2234</v>
      </c>
      <c r="AV191" s="67"/>
      <c r="AW191" s="67"/>
      <c r="AX191" s="67"/>
      <c r="AY191" s="67"/>
      <c r="AZ191" s="54">
        <f>IF(AZ192&gt;0,"",0)</f>
        <v>0</v>
      </c>
    </row>
    <row r="192" spans="1:55" ht="111.65" customHeight="1">
      <c r="A192" s="102" t="s">
        <v>5</v>
      </c>
      <c r="D192" s="55" t="s">
        <v>7</v>
      </c>
      <c r="F192" s="55" t="s">
        <v>4433</v>
      </c>
      <c r="G192" s="55" t="s">
        <v>4623</v>
      </c>
      <c r="H192" s="55" t="s">
        <v>4435</v>
      </c>
      <c r="I192" s="55" t="s">
        <v>4624</v>
      </c>
      <c r="J192" s="55" t="s">
        <v>4625</v>
      </c>
      <c r="K192" s="55" t="s">
        <v>4601</v>
      </c>
      <c r="L192" s="55" t="s">
        <v>4602</v>
      </c>
      <c r="M192" s="57">
        <f t="shared" si="5"/>
        <v>45958</v>
      </c>
      <c r="N192" s="106" t="s">
        <v>5</v>
      </c>
      <c r="O192" s="107" t="s">
        <v>5</v>
      </c>
      <c r="P192" s="104"/>
      <c r="Q192" s="105"/>
      <c r="R192" s="104"/>
      <c r="S192" s="105"/>
      <c r="T192" s="104"/>
      <c r="U192" s="105"/>
      <c r="V192" s="104"/>
      <c r="W192" s="105"/>
      <c r="X192" s="104"/>
      <c r="Y192" s="105"/>
      <c r="Z192" s="104"/>
      <c r="AA192" s="105"/>
      <c r="AB192" s="104"/>
      <c r="AC192" s="105"/>
      <c r="AD192" s="104"/>
      <c r="AE192" s="105"/>
      <c r="AF192" s="104"/>
      <c r="AG192" s="105"/>
      <c r="AH192" s="106" t="s">
        <v>5</v>
      </c>
      <c r="AI192" s="107" t="s">
        <v>5</v>
      </c>
      <c r="AJ192" s="106" t="s">
        <v>5</v>
      </c>
      <c r="AK192" s="107" t="s">
        <v>5</v>
      </c>
      <c r="AL192" s="106" t="s">
        <v>5</v>
      </c>
      <c r="AM192" s="107" t="s">
        <v>5</v>
      </c>
      <c r="AN192" s="106" t="s">
        <v>5</v>
      </c>
      <c r="AO192" s="107" t="s">
        <v>5</v>
      </c>
      <c r="AP192" s="106" t="s">
        <v>5</v>
      </c>
      <c r="AQ192" s="107" t="s">
        <v>5</v>
      </c>
      <c r="AR192" s="106" t="s">
        <v>5</v>
      </c>
      <c r="AS192" s="107" t="s">
        <v>5</v>
      </c>
      <c r="AT192" s="106" t="s">
        <v>5</v>
      </c>
      <c r="AU192" s="107" t="s">
        <v>5</v>
      </c>
      <c r="AV192" s="103" t="s">
        <v>5</v>
      </c>
      <c r="AW192" s="103" t="s">
        <v>5</v>
      </c>
      <c r="AX192" s="103" t="s">
        <v>5</v>
      </c>
      <c r="AY192" s="103" t="s">
        <v>5</v>
      </c>
      <c r="AZ192" s="68">
        <f>SUM(N192:AY192)</f>
        <v>0</v>
      </c>
      <c r="BA192" s="69">
        <v>45</v>
      </c>
      <c r="BB192" s="69">
        <v>90</v>
      </c>
      <c r="BC192" s="69">
        <f>BA192*AZ192</f>
        <v>0</v>
      </c>
    </row>
    <row r="193" spans="1:55">
      <c r="D193" s="54" t="s">
        <v>6</v>
      </c>
      <c r="F193" s="54" t="s">
        <v>4433</v>
      </c>
      <c r="G193" s="54" t="s">
        <v>4434</v>
      </c>
      <c r="H193" s="54" t="s">
        <v>4522</v>
      </c>
      <c r="I193" s="54" t="s">
        <v>4626</v>
      </c>
      <c r="J193" s="54" t="s">
        <v>4627</v>
      </c>
      <c r="K193" s="54" t="s">
        <v>4438</v>
      </c>
      <c r="L193" s="54" t="s">
        <v>4439</v>
      </c>
      <c r="M193" s="56">
        <f t="shared" si="5"/>
        <v>45958</v>
      </c>
      <c r="N193" s="59" t="s">
        <v>4574</v>
      </c>
      <c r="O193" s="74" t="s">
        <v>4469</v>
      </c>
      <c r="P193" s="59" t="s">
        <v>4575</v>
      </c>
      <c r="Q193" s="72" t="s">
        <v>4474</v>
      </c>
      <c r="R193" s="62" t="s">
        <v>4440</v>
      </c>
      <c r="S193" s="63" t="s">
        <v>4465</v>
      </c>
      <c r="T193" s="65" t="s">
        <v>4442</v>
      </c>
      <c r="U193" s="66" t="s">
        <v>4467</v>
      </c>
      <c r="V193" s="65" t="s">
        <v>4444</v>
      </c>
      <c r="W193" s="66" t="s">
        <v>4467</v>
      </c>
      <c r="X193" s="65" t="s">
        <v>4446</v>
      </c>
      <c r="Y193" s="66" t="s">
        <v>4467</v>
      </c>
      <c r="Z193" s="65" t="s">
        <v>4448</v>
      </c>
      <c r="AA193" s="66" t="s">
        <v>4492</v>
      </c>
      <c r="AB193" s="65" t="s">
        <v>4450</v>
      </c>
      <c r="AC193" s="70" t="s">
        <v>4442</v>
      </c>
      <c r="AD193" s="65" t="s">
        <v>4451</v>
      </c>
      <c r="AE193" s="66" t="s">
        <v>4467</v>
      </c>
      <c r="AF193" s="65" t="s">
        <v>4452</v>
      </c>
      <c r="AG193" s="70" t="s">
        <v>4477</v>
      </c>
      <c r="AH193" s="65" t="s">
        <v>4453</v>
      </c>
      <c r="AI193" s="66" t="s">
        <v>4467</v>
      </c>
      <c r="AJ193" s="65" t="s">
        <v>4454</v>
      </c>
      <c r="AK193" s="64" t="s">
        <v>2234</v>
      </c>
      <c r="AL193" s="65" t="s">
        <v>2241</v>
      </c>
      <c r="AM193" s="70" t="s">
        <v>4474</v>
      </c>
      <c r="AN193" s="65" t="s">
        <v>4456</v>
      </c>
      <c r="AO193" s="70" t="s">
        <v>4474</v>
      </c>
      <c r="AP193" s="65" t="s">
        <v>4457</v>
      </c>
      <c r="AQ193" s="70" t="s">
        <v>4530</v>
      </c>
      <c r="AR193" s="65" t="s">
        <v>4459</v>
      </c>
      <c r="AS193" s="71" t="s">
        <v>2767</v>
      </c>
      <c r="AT193" s="67"/>
      <c r="AU193" s="67"/>
      <c r="AV193" s="67"/>
      <c r="AW193" s="67"/>
      <c r="AX193" s="67"/>
      <c r="AY193" s="67"/>
      <c r="AZ193" s="54">
        <f>IF(AZ194&gt;0,"",0)</f>
        <v>0</v>
      </c>
    </row>
    <row r="194" spans="1:55" ht="111.65" customHeight="1">
      <c r="A194" s="102" t="s">
        <v>5</v>
      </c>
      <c r="D194" s="55" t="s">
        <v>6</v>
      </c>
      <c r="F194" s="55" t="s">
        <v>4433</v>
      </c>
      <c r="G194" s="55" t="s">
        <v>4434</v>
      </c>
      <c r="H194" s="55" t="s">
        <v>4522</v>
      </c>
      <c r="I194" s="55" t="s">
        <v>4626</v>
      </c>
      <c r="J194" s="55" t="s">
        <v>4627</v>
      </c>
      <c r="K194" s="55" t="s">
        <v>4438</v>
      </c>
      <c r="L194" s="55" t="s">
        <v>4439</v>
      </c>
      <c r="M194" s="57">
        <f t="shared" si="5"/>
        <v>45958</v>
      </c>
      <c r="N194" s="104"/>
      <c r="O194" s="105"/>
      <c r="P194" s="104"/>
      <c r="Q194" s="105"/>
      <c r="R194" s="104"/>
      <c r="S194" s="105"/>
      <c r="T194" s="104"/>
      <c r="U194" s="105"/>
      <c r="V194" s="104"/>
      <c r="W194" s="105"/>
      <c r="X194" s="104"/>
      <c r="Y194" s="105"/>
      <c r="Z194" s="104"/>
      <c r="AA194" s="105"/>
      <c r="AB194" s="104"/>
      <c r="AC194" s="105"/>
      <c r="AD194" s="104"/>
      <c r="AE194" s="105"/>
      <c r="AF194" s="104"/>
      <c r="AG194" s="105"/>
      <c r="AH194" s="104"/>
      <c r="AI194" s="105"/>
      <c r="AJ194" s="106" t="s">
        <v>5</v>
      </c>
      <c r="AK194" s="107" t="s">
        <v>5</v>
      </c>
      <c r="AL194" s="104"/>
      <c r="AM194" s="105"/>
      <c r="AN194" s="104"/>
      <c r="AO194" s="105"/>
      <c r="AP194" s="104"/>
      <c r="AQ194" s="105"/>
      <c r="AR194" s="104"/>
      <c r="AS194" s="105"/>
      <c r="AT194" s="103" t="s">
        <v>5</v>
      </c>
      <c r="AU194" s="103" t="s">
        <v>5</v>
      </c>
      <c r="AV194" s="103" t="s">
        <v>5</v>
      </c>
      <c r="AW194" s="103" t="s">
        <v>5</v>
      </c>
      <c r="AX194" s="103" t="s">
        <v>5</v>
      </c>
      <c r="AY194" s="103" t="s">
        <v>5</v>
      </c>
      <c r="AZ194" s="68">
        <f>SUM(N194:AY194)</f>
        <v>0</v>
      </c>
      <c r="BA194" s="69">
        <v>30</v>
      </c>
      <c r="BB194" s="69">
        <v>60</v>
      </c>
      <c r="BC194" s="69">
        <f>BA194*AZ194</f>
        <v>0</v>
      </c>
    </row>
    <row r="195" spans="1:55">
      <c r="D195" s="54" t="s">
        <v>6</v>
      </c>
      <c r="F195" s="54" t="s">
        <v>4433</v>
      </c>
      <c r="G195" s="54" t="s">
        <v>4434</v>
      </c>
      <c r="H195" s="54" t="s">
        <v>4522</v>
      </c>
      <c r="I195" s="54" t="s">
        <v>4626</v>
      </c>
      <c r="J195" s="54" t="s">
        <v>4627</v>
      </c>
      <c r="K195" s="54" t="s">
        <v>4526</v>
      </c>
      <c r="L195" s="54" t="s">
        <v>4527</v>
      </c>
      <c r="M195" s="56">
        <f t="shared" si="5"/>
        <v>45958</v>
      </c>
      <c r="N195" s="59" t="s">
        <v>4574</v>
      </c>
      <c r="O195" s="74" t="s">
        <v>2767</v>
      </c>
      <c r="P195" s="59" t="s">
        <v>4575</v>
      </c>
      <c r="Q195" s="74" t="s">
        <v>2767</v>
      </c>
      <c r="R195" s="62" t="s">
        <v>4440</v>
      </c>
      <c r="S195" s="75" t="s">
        <v>4469</v>
      </c>
      <c r="T195" s="65" t="s">
        <v>4442</v>
      </c>
      <c r="U195" s="71" t="s">
        <v>4469</v>
      </c>
      <c r="V195" s="65" t="s">
        <v>4444</v>
      </c>
      <c r="W195" s="71" t="s">
        <v>4469</v>
      </c>
      <c r="X195" s="65" t="s">
        <v>4446</v>
      </c>
      <c r="Y195" s="71" t="s">
        <v>4469</v>
      </c>
      <c r="Z195" s="65" t="s">
        <v>4448</v>
      </c>
      <c r="AA195" s="71" t="s">
        <v>2767</v>
      </c>
      <c r="AB195" s="65" t="s">
        <v>4450</v>
      </c>
      <c r="AC195" s="71" t="s">
        <v>4469</v>
      </c>
      <c r="AD195" s="65" t="s">
        <v>4451</v>
      </c>
      <c r="AE195" s="71" t="s">
        <v>2767</v>
      </c>
      <c r="AF195" s="65" t="s">
        <v>4452</v>
      </c>
      <c r="AG195" s="71" t="s">
        <v>2767</v>
      </c>
      <c r="AH195" s="65" t="s">
        <v>4453</v>
      </c>
      <c r="AI195" s="71" t="s">
        <v>4469</v>
      </c>
      <c r="AJ195" s="65" t="s">
        <v>4454</v>
      </c>
      <c r="AK195" s="71" t="s">
        <v>2767</v>
      </c>
      <c r="AL195" s="65" t="s">
        <v>2241</v>
      </c>
      <c r="AM195" s="71" t="s">
        <v>2767</v>
      </c>
      <c r="AN195" s="65" t="s">
        <v>4456</v>
      </c>
      <c r="AO195" s="71" t="s">
        <v>2767</v>
      </c>
      <c r="AP195" s="65" t="s">
        <v>4457</v>
      </c>
      <c r="AQ195" s="71" t="s">
        <v>2767</v>
      </c>
      <c r="AR195" s="65" t="s">
        <v>4459</v>
      </c>
      <c r="AS195" s="64" t="s">
        <v>2234</v>
      </c>
      <c r="AT195" s="67"/>
      <c r="AU195" s="67"/>
      <c r="AV195" s="67"/>
      <c r="AW195" s="67"/>
      <c r="AX195" s="67"/>
      <c r="AY195" s="67"/>
      <c r="AZ195" s="54">
        <f>IF(AZ196&gt;0,"",0)</f>
        <v>0</v>
      </c>
    </row>
    <row r="196" spans="1:55" ht="111.65" customHeight="1">
      <c r="A196" s="102" t="s">
        <v>5</v>
      </c>
      <c r="D196" s="55" t="s">
        <v>6</v>
      </c>
      <c r="F196" s="55" t="s">
        <v>4433</v>
      </c>
      <c r="G196" s="55" t="s">
        <v>4434</v>
      </c>
      <c r="H196" s="55" t="s">
        <v>4522</v>
      </c>
      <c r="I196" s="55" t="s">
        <v>4626</v>
      </c>
      <c r="J196" s="55" t="s">
        <v>4627</v>
      </c>
      <c r="K196" s="55" t="s">
        <v>4526</v>
      </c>
      <c r="L196" s="55" t="s">
        <v>4527</v>
      </c>
      <c r="M196" s="57">
        <f t="shared" si="5"/>
        <v>45958</v>
      </c>
      <c r="N196" s="104"/>
      <c r="O196" s="105"/>
      <c r="P196" s="104"/>
      <c r="Q196" s="105"/>
      <c r="R196" s="104"/>
      <c r="S196" s="105"/>
      <c r="T196" s="104"/>
      <c r="U196" s="105"/>
      <c r="V196" s="104"/>
      <c r="W196" s="105"/>
      <c r="X196" s="104"/>
      <c r="Y196" s="105"/>
      <c r="Z196" s="104"/>
      <c r="AA196" s="105"/>
      <c r="AB196" s="104"/>
      <c r="AC196" s="105"/>
      <c r="AD196" s="104"/>
      <c r="AE196" s="105"/>
      <c r="AF196" s="104"/>
      <c r="AG196" s="105"/>
      <c r="AH196" s="104"/>
      <c r="AI196" s="105"/>
      <c r="AJ196" s="104"/>
      <c r="AK196" s="105"/>
      <c r="AL196" s="104"/>
      <c r="AM196" s="105"/>
      <c r="AN196" s="104"/>
      <c r="AO196" s="105"/>
      <c r="AP196" s="104"/>
      <c r="AQ196" s="105"/>
      <c r="AR196" s="106" t="s">
        <v>5</v>
      </c>
      <c r="AS196" s="107" t="s">
        <v>5</v>
      </c>
      <c r="AT196" s="103" t="s">
        <v>5</v>
      </c>
      <c r="AU196" s="103" t="s">
        <v>5</v>
      </c>
      <c r="AV196" s="103" t="s">
        <v>5</v>
      </c>
      <c r="AW196" s="103" t="s">
        <v>5</v>
      </c>
      <c r="AX196" s="103" t="s">
        <v>5</v>
      </c>
      <c r="AY196" s="103" t="s">
        <v>5</v>
      </c>
      <c r="AZ196" s="68">
        <f>SUM(N196:AY196)</f>
        <v>0</v>
      </c>
      <c r="BA196" s="69">
        <v>27.5</v>
      </c>
      <c r="BB196" s="69">
        <v>55</v>
      </c>
      <c r="BC196" s="69">
        <f>BA196*AZ196</f>
        <v>0</v>
      </c>
    </row>
    <row r="197" spans="1:55">
      <c r="D197" s="54" t="s">
        <v>6</v>
      </c>
      <c r="F197" s="54" t="s">
        <v>4433</v>
      </c>
      <c r="G197" s="54" t="s">
        <v>4434</v>
      </c>
      <c r="H197" s="54" t="s">
        <v>4522</v>
      </c>
      <c r="I197" s="54" t="s">
        <v>4626</v>
      </c>
      <c r="J197" s="54" t="s">
        <v>4627</v>
      </c>
      <c r="K197" s="54" t="s">
        <v>4533</v>
      </c>
      <c r="L197" s="54" t="s">
        <v>4534</v>
      </c>
      <c r="M197" s="56">
        <f t="shared" si="5"/>
        <v>45958</v>
      </c>
      <c r="N197" s="59" t="s">
        <v>4574</v>
      </c>
      <c r="O197" s="72" t="s">
        <v>4530</v>
      </c>
      <c r="P197" s="59" t="s">
        <v>4575</v>
      </c>
      <c r="Q197" s="74" t="s">
        <v>2767</v>
      </c>
      <c r="R197" s="62" t="s">
        <v>4440</v>
      </c>
      <c r="S197" s="63" t="s">
        <v>4447</v>
      </c>
      <c r="T197" s="65" t="s">
        <v>4442</v>
      </c>
      <c r="U197" s="66" t="s">
        <v>4484</v>
      </c>
      <c r="V197" s="65" t="s">
        <v>4444</v>
      </c>
      <c r="W197" s="66" t="s">
        <v>4449</v>
      </c>
      <c r="X197" s="65" t="s">
        <v>4446</v>
      </c>
      <c r="Y197" s="66" t="s">
        <v>4445</v>
      </c>
      <c r="Z197" s="65" t="s">
        <v>4448</v>
      </c>
      <c r="AA197" s="66" t="s">
        <v>4513</v>
      </c>
      <c r="AB197" s="65" t="s">
        <v>4450</v>
      </c>
      <c r="AC197" s="66" t="s">
        <v>4449</v>
      </c>
      <c r="AD197" s="65" t="s">
        <v>4451</v>
      </c>
      <c r="AE197" s="66" t="s">
        <v>4447</v>
      </c>
      <c r="AF197" s="65" t="s">
        <v>4452</v>
      </c>
      <c r="AG197" s="66" t="s">
        <v>4484</v>
      </c>
      <c r="AH197" s="65" t="s">
        <v>4453</v>
      </c>
      <c r="AI197" s="66" t="s">
        <v>4441</v>
      </c>
      <c r="AJ197" s="65" t="s">
        <v>4454</v>
      </c>
      <c r="AK197" s="66" t="s">
        <v>4449</v>
      </c>
      <c r="AL197" s="65" t="s">
        <v>2241</v>
      </c>
      <c r="AM197" s="66" t="s">
        <v>4449</v>
      </c>
      <c r="AN197" s="65" t="s">
        <v>4456</v>
      </c>
      <c r="AO197" s="66" t="s">
        <v>4489</v>
      </c>
      <c r="AP197" s="65" t="s">
        <v>4457</v>
      </c>
      <c r="AQ197" s="70" t="s">
        <v>4477</v>
      </c>
      <c r="AR197" s="65" t="s">
        <v>4459</v>
      </c>
      <c r="AS197" s="66" t="s">
        <v>4473</v>
      </c>
      <c r="AT197" s="67"/>
      <c r="AU197" s="67"/>
      <c r="AV197" s="67"/>
      <c r="AW197" s="67"/>
      <c r="AX197" s="67"/>
      <c r="AY197" s="67"/>
      <c r="AZ197" s="54">
        <f>IF(AZ198&gt;0,"",0)</f>
        <v>0</v>
      </c>
    </row>
    <row r="198" spans="1:55" ht="111.65" customHeight="1">
      <c r="A198" s="102" t="s">
        <v>5</v>
      </c>
      <c r="D198" s="55" t="s">
        <v>6</v>
      </c>
      <c r="F198" s="55" t="s">
        <v>4433</v>
      </c>
      <c r="G198" s="55" t="s">
        <v>4434</v>
      </c>
      <c r="H198" s="55" t="s">
        <v>4522</v>
      </c>
      <c r="I198" s="55" t="s">
        <v>4626</v>
      </c>
      <c r="J198" s="55" t="s">
        <v>4627</v>
      </c>
      <c r="K198" s="55" t="s">
        <v>4533</v>
      </c>
      <c r="L198" s="55" t="s">
        <v>4534</v>
      </c>
      <c r="M198" s="57">
        <f t="shared" si="5"/>
        <v>45958</v>
      </c>
      <c r="N198" s="104"/>
      <c r="O198" s="105"/>
      <c r="P198" s="104"/>
      <c r="Q198" s="105"/>
      <c r="R198" s="104"/>
      <c r="S198" s="105"/>
      <c r="T198" s="104"/>
      <c r="U198" s="105"/>
      <c r="V198" s="104"/>
      <c r="W198" s="105"/>
      <c r="X198" s="104"/>
      <c r="Y198" s="105"/>
      <c r="Z198" s="104"/>
      <c r="AA198" s="105"/>
      <c r="AB198" s="104"/>
      <c r="AC198" s="105"/>
      <c r="AD198" s="104"/>
      <c r="AE198" s="105"/>
      <c r="AF198" s="104"/>
      <c r="AG198" s="105"/>
      <c r="AH198" s="104"/>
      <c r="AI198" s="105"/>
      <c r="AJ198" s="104"/>
      <c r="AK198" s="105"/>
      <c r="AL198" s="104"/>
      <c r="AM198" s="105"/>
      <c r="AN198" s="104"/>
      <c r="AO198" s="105"/>
      <c r="AP198" s="104"/>
      <c r="AQ198" s="105"/>
      <c r="AR198" s="104"/>
      <c r="AS198" s="105"/>
      <c r="AT198" s="103" t="s">
        <v>5</v>
      </c>
      <c r="AU198" s="103" t="s">
        <v>5</v>
      </c>
      <c r="AV198" s="103" t="s">
        <v>5</v>
      </c>
      <c r="AW198" s="103" t="s">
        <v>5</v>
      </c>
      <c r="AX198" s="103" t="s">
        <v>5</v>
      </c>
      <c r="AY198" s="103" t="s">
        <v>5</v>
      </c>
      <c r="AZ198" s="68">
        <f>SUM(N198:AY198)</f>
        <v>0</v>
      </c>
      <c r="BA198" s="69">
        <v>30</v>
      </c>
      <c r="BB198" s="69">
        <v>60</v>
      </c>
      <c r="BC198" s="69">
        <f>BA198*AZ198</f>
        <v>0</v>
      </c>
    </row>
  </sheetData>
  <sheetProtection password="E42B" sheet="1" formatColumns="0" autoFilter="0"/>
  <autoFilter ref="F20:M20" xr:uid="{00000000-0009-0000-0000-000006000000}"/>
  <mergeCells count="1780">
    <mergeCell ref="AR22:AS22"/>
    <mergeCell ref="AT22:AU22"/>
    <mergeCell ref="AV22:AW22"/>
    <mergeCell ref="AX22:AY22"/>
    <mergeCell ref="N24:O24"/>
    <mergeCell ref="P24:Q24"/>
    <mergeCell ref="R24:S24"/>
    <mergeCell ref="T24:U24"/>
    <mergeCell ref="V24:W24"/>
    <mergeCell ref="X24:Y24"/>
    <mergeCell ref="Z24:AA24"/>
    <mergeCell ref="AB24:AC24"/>
    <mergeCell ref="AD24:AE24"/>
    <mergeCell ref="AF24:AG24"/>
    <mergeCell ref="AH24:AI24"/>
    <mergeCell ref="AJ24:AK24"/>
    <mergeCell ref="AH22:AI22"/>
    <mergeCell ref="AJ22:AK22"/>
    <mergeCell ref="AL22:AM22"/>
    <mergeCell ref="AN22:AO22"/>
    <mergeCell ref="AP22:AQ22"/>
    <mergeCell ref="X22:Y22"/>
    <mergeCell ref="Z22:AA22"/>
    <mergeCell ref="AB22:AC22"/>
    <mergeCell ref="AD22:AE22"/>
    <mergeCell ref="AF22:AG22"/>
    <mergeCell ref="N22:O22"/>
    <mergeCell ref="P22:Q22"/>
    <mergeCell ref="R22:S22"/>
    <mergeCell ref="T22:U22"/>
    <mergeCell ref="V22:W22"/>
    <mergeCell ref="AP26:AQ26"/>
    <mergeCell ref="AR26:AS26"/>
    <mergeCell ref="AT26:AU26"/>
    <mergeCell ref="AV26:AW26"/>
    <mergeCell ref="AX26:AY26"/>
    <mergeCell ref="AV24:AW24"/>
    <mergeCell ref="AX24:AY24"/>
    <mergeCell ref="N26:O26"/>
    <mergeCell ref="P26:Q26"/>
    <mergeCell ref="R26:S26"/>
    <mergeCell ref="T26:U26"/>
    <mergeCell ref="V26:W26"/>
    <mergeCell ref="X26:Y26"/>
    <mergeCell ref="Z26:AA26"/>
    <mergeCell ref="AB26:AC26"/>
    <mergeCell ref="AD26:AE26"/>
    <mergeCell ref="AF26:AG26"/>
    <mergeCell ref="AH26:AI26"/>
    <mergeCell ref="AJ26:AK26"/>
    <mergeCell ref="AL26:AM26"/>
    <mergeCell ref="AN26:AO26"/>
    <mergeCell ref="AL24:AM24"/>
    <mergeCell ref="AN24:AO24"/>
    <mergeCell ref="AP24:AQ24"/>
    <mergeCell ref="AR24:AS24"/>
    <mergeCell ref="AT24:AU24"/>
    <mergeCell ref="AR28:AS28"/>
    <mergeCell ref="AT28:AU28"/>
    <mergeCell ref="AV28:AW28"/>
    <mergeCell ref="AX28:AY28"/>
    <mergeCell ref="N30:O30"/>
    <mergeCell ref="P30:Q30"/>
    <mergeCell ref="R30:S30"/>
    <mergeCell ref="T30:U30"/>
    <mergeCell ref="V30:W30"/>
    <mergeCell ref="X30:Y30"/>
    <mergeCell ref="Z30:AA30"/>
    <mergeCell ref="AB30:AC30"/>
    <mergeCell ref="AD30:AE30"/>
    <mergeCell ref="AF30:AG30"/>
    <mergeCell ref="AH30:AI30"/>
    <mergeCell ref="AJ30:AK30"/>
    <mergeCell ref="AH28:AI28"/>
    <mergeCell ref="AJ28:AK28"/>
    <mergeCell ref="AL28:AM28"/>
    <mergeCell ref="AN28:AO28"/>
    <mergeCell ref="AP28:AQ28"/>
    <mergeCell ref="X28:Y28"/>
    <mergeCell ref="Z28:AA28"/>
    <mergeCell ref="AB28:AC28"/>
    <mergeCell ref="AD28:AE28"/>
    <mergeCell ref="AF28:AG28"/>
    <mergeCell ref="N28:O28"/>
    <mergeCell ref="P28:Q28"/>
    <mergeCell ref="R28:S28"/>
    <mergeCell ref="T28:U28"/>
    <mergeCell ref="V28:W28"/>
    <mergeCell ref="AP32:AQ32"/>
    <mergeCell ref="AR32:AS32"/>
    <mergeCell ref="AT32:AU32"/>
    <mergeCell ref="AV32:AW32"/>
    <mergeCell ref="AX32:AY32"/>
    <mergeCell ref="AV30:AW30"/>
    <mergeCell ref="AX30:AY30"/>
    <mergeCell ref="N32:O32"/>
    <mergeCell ref="P32:Q32"/>
    <mergeCell ref="R32:S32"/>
    <mergeCell ref="T32:U32"/>
    <mergeCell ref="V32:W32"/>
    <mergeCell ref="X32:Y32"/>
    <mergeCell ref="Z32:AA32"/>
    <mergeCell ref="AB32:AC32"/>
    <mergeCell ref="AD32:AE32"/>
    <mergeCell ref="AF32:AG32"/>
    <mergeCell ref="AH32:AI32"/>
    <mergeCell ref="AJ32:AK32"/>
    <mergeCell ref="AL32:AM32"/>
    <mergeCell ref="AN32:AO32"/>
    <mergeCell ref="AL30:AM30"/>
    <mergeCell ref="AN30:AO30"/>
    <mergeCell ref="AP30:AQ30"/>
    <mergeCell ref="AR30:AS30"/>
    <mergeCell ref="AT30:AU30"/>
    <mergeCell ref="AR34:AS34"/>
    <mergeCell ref="AT34:AU34"/>
    <mergeCell ref="AV34:AW34"/>
    <mergeCell ref="AX34:AY34"/>
    <mergeCell ref="N36:O36"/>
    <mergeCell ref="P36:Q36"/>
    <mergeCell ref="R36:S36"/>
    <mergeCell ref="T36:U36"/>
    <mergeCell ref="V36:W36"/>
    <mergeCell ref="X36:Y36"/>
    <mergeCell ref="Z36:AA36"/>
    <mergeCell ref="AB36:AC36"/>
    <mergeCell ref="AD36:AE36"/>
    <mergeCell ref="AF36:AG36"/>
    <mergeCell ref="AH36:AI36"/>
    <mergeCell ref="AJ36:AK36"/>
    <mergeCell ref="AH34:AI34"/>
    <mergeCell ref="AJ34:AK34"/>
    <mergeCell ref="AL34:AM34"/>
    <mergeCell ref="AN34:AO34"/>
    <mergeCell ref="AP34:AQ34"/>
    <mergeCell ref="X34:Y34"/>
    <mergeCell ref="Z34:AA34"/>
    <mergeCell ref="AB34:AC34"/>
    <mergeCell ref="AD34:AE34"/>
    <mergeCell ref="AF34:AG34"/>
    <mergeCell ref="N34:O34"/>
    <mergeCell ref="P34:Q34"/>
    <mergeCell ref="R34:S34"/>
    <mergeCell ref="T34:U34"/>
    <mergeCell ref="V34:W34"/>
    <mergeCell ref="AP38:AQ38"/>
    <mergeCell ref="AR38:AS38"/>
    <mergeCell ref="AT38:AU38"/>
    <mergeCell ref="AV38:AW38"/>
    <mergeCell ref="AX38:AY38"/>
    <mergeCell ref="AV36:AW36"/>
    <mergeCell ref="AX36:AY36"/>
    <mergeCell ref="N38:O38"/>
    <mergeCell ref="P38:Q38"/>
    <mergeCell ref="R38:S38"/>
    <mergeCell ref="T38:U38"/>
    <mergeCell ref="V38:W38"/>
    <mergeCell ref="X38:Y38"/>
    <mergeCell ref="Z38:AA38"/>
    <mergeCell ref="AB38:AC38"/>
    <mergeCell ref="AD38:AE38"/>
    <mergeCell ref="AF38:AG38"/>
    <mergeCell ref="AH38:AI38"/>
    <mergeCell ref="AJ38:AK38"/>
    <mergeCell ref="AL38:AM38"/>
    <mergeCell ref="AN38:AO38"/>
    <mergeCell ref="AL36:AM36"/>
    <mergeCell ref="AN36:AO36"/>
    <mergeCell ref="AP36:AQ36"/>
    <mergeCell ref="AR36:AS36"/>
    <mergeCell ref="AT36:AU36"/>
    <mergeCell ref="AR40:AS40"/>
    <mergeCell ref="AT40:AU40"/>
    <mergeCell ref="AV40:AW40"/>
    <mergeCell ref="AX40:AY40"/>
    <mergeCell ref="N42:O42"/>
    <mergeCell ref="P42:Q42"/>
    <mergeCell ref="R42:S42"/>
    <mergeCell ref="T42:U42"/>
    <mergeCell ref="V42:W42"/>
    <mergeCell ref="X42:Y42"/>
    <mergeCell ref="Z42:AA42"/>
    <mergeCell ref="AB42:AC42"/>
    <mergeCell ref="AD42:AE42"/>
    <mergeCell ref="AF42:AG42"/>
    <mergeCell ref="AH42:AI42"/>
    <mergeCell ref="AJ42:AK42"/>
    <mergeCell ref="AH40:AI40"/>
    <mergeCell ref="AJ40:AK40"/>
    <mergeCell ref="AL40:AM40"/>
    <mergeCell ref="AN40:AO40"/>
    <mergeCell ref="AP40:AQ40"/>
    <mergeCell ref="X40:Y40"/>
    <mergeCell ref="Z40:AA40"/>
    <mergeCell ref="AB40:AC40"/>
    <mergeCell ref="AD40:AE40"/>
    <mergeCell ref="AF40:AG40"/>
    <mergeCell ref="N40:O40"/>
    <mergeCell ref="P40:Q40"/>
    <mergeCell ref="R40:S40"/>
    <mergeCell ref="T40:U40"/>
    <mergeCell ref="V40:W40"/>
    <mergeCell ref="AP44:AQ44"/>
    <mergeCell ref="AR44:AS44"/>
    <mergeCell ref="AT44:AU44"/>
    <mergeCell ref="AV44:AW44"/>
    <mergeCell ref="AX44:AY44"/>
    <mergeCell ref="AV42:AW42"/>
    <mergeCell ref="AX42:AY42"/>
    <mergeCell ref="N44:O44"/>
    <mergeCell ref="P44:Q44"/>
    <mergeCell ref="R44:S44"/>
    <mergeCell ref="T44:U44"/>
    <mergeCell ref="V44:W44"/>
    <mergeCell ref="X44:Y44"/>
    <mergeCell ref="Z44:AA44"/>
    <mergeCell ref="AB44:AC44"/>
    <mergeCell ref="AD44:AE44"/>
    <mergeCell ref="AF44:AG44"/>
    <mergeCell ref="AH44:AI44"/>
    <mergeCell ref="AJ44:AK44"/>
    <mergeCell ref="AL44:AM44"/>
    <mergeCell ref="AN44:AO44"/>
    <mergeCell ref="AL42:AM42"/>
    <mergeCell ref="AN42:AO42"/>
    <mergeCell ref="AP42:AQ42"/>
    <mergeCell ref="AR42:AS42"/>
    <mergeCell ref="AT42:AU42"/>
    <mergeCell ref="AR46:AS46"/>
    <mergeCell ref="AT46:AU46"/>
    <mergeCell ref="AV46:AW46"/>
    <mergeCell ref="AX46:AY46"/>
    <mergeCell ref="N48:O48"/>
    <mergeCell ref="P48:Q48"/>
    <mergeCell ref="R48:S48"/>
    <mergeCell ref="T48:U48"/>
    <mergeCell ref="V48:W48"/>
    <mergeCell ref="X48:Y48"/>
    <mergeCell ref="Z48:AA48"/>
    <mergeCell ref="AB48:AC48"/>
    <mergeCell ref="AD48:AE48"/>
    <mergeCell ref="AF48:AG48"/>
    <mergeCell ref="AH48:AI48"/>
    <mergeCell ref="AJ48:AK48"/>
    <mergeCell ref="AH46:AI46"/>
    <mergeCell ref="AJ46:AK46"/>
    <mergeCell ref="AL46:AM46"/>
    <mergeCell ref="AN46:AO46"/>
    <mergeCell ref="AP46:AQ46"/>
    <mergeCell ref="X46:Y46"/>
    <mergeCell ref="Z46:AA46"/>
    <mergeCell ref="AB46:AC46"/>
    <mergeCell ref="AD46:AE46"/>
    <mergeCell ref="AF46:AG46"/>
    <mergeCell ref="N46:O46"/>
    <mergeCell ref="P46:Q46"/>
    <mergeCell ref="R46:S46"/>
    <mergeCell ref="T46:U46"/>
    <mergeCell ref="V46:W46"/>
    <mergeCell ref="AP50:AQ50"/>
    <mergeCell ref="AR50:AS50"/>
    <mergeCell ref="AT50:AU50"/>
    <mergeCell ref="AV50:AW50"/>
    <mergeCell ref="AX50:AY50"/>
    <mergeCell ref="AV48:AW48"/>
    <mergeCell ref="AX48:AY48"/>
    <mergeCell ref="N50:O50"/>
    <mergeCell ref="P50:Q50"/>
    <mergeCell ref="R50:S50"/>
    <mergeCell ref="T50:U50"/>
    <mergeCell ref="V50:W50"/>
    <mergeCell ref="X50:Y50"/>
    <mergeCell ref="Z50:AA50"/>
    <mergeCell ref="AB50:AC50"/>
    <mergeCell ref="AD50:AE50"/>
    <mergeCell ref="AF50:AG50"/>
    <mergeCell ref="AH50:AI50"/>
    <mergeCell ref="AJ50:AK50"/>
    <mergeCell ref="AL50:AM50"/>
    <mergeCell ref="AN50:AO50"/>
    <mergeCell ref="AL48:AM48"/>
    <mergeCell ref="AN48:AO48"/>
    <mergeCell ref="AP48:AQ48"/>
    <mergeCell ref="AR48:AS48"/>
    <mergeCell ref="AT48:AU48"/>
    <mergeCell ref="AR52:AS52"/>
    <mergeCell ref="AT52:AU52"/>
    <mergeCell ref="AV52:AW52"/>
    <mergeCell ref="AX52:AY52"/>
    <mergeCell ref="N54:O54"/>
    <mergeCell ref="P54:Q54"/>
    <mergeCell ref="R54:S54"/>
    <mergeCell ref="T54:U54"/>
    <mergeCell ref="V54:W54"/>
    <mergeCell ref="X54:Y54"/>
    <mergeCell ref="Z54:AA54"/>
    <mergeCell ref="AB54:AC54"/>
    <mergeCell ref="AD54:AE54"/>
    <mergeCell ref="AF54:AG54"/>
    <mergeCell ref="AH54:AI54"/>
    <mergeCell ref="AJ54:AK54"/>
    <mergeCell ref="AH52:AI52"/>
    <mergeCell ref="AJ52:AK52"/>
    <mergeCell ref="AL52:AM52"/>
    <mergeCell ref="AN52:AO52"/>
    <mergeCell ref="AP52:AQ52"/>
    <mergeCell ref="X52:Y52"/>
    <mergeCell ref="Z52:AA52"/>
    <mergeCell ref="AB52:AC52"/>
    <mergeCell ref="AD52:AE52"/>
    <mergeCell ref="AF52:AG52"/>
    <mergeCell ref="N52:O52"/>
    <mergeCell ref="P52:Q52"/>
    <mergeCell ref="R52:S52"/>
    <mergeCell ref="T52:U52"/>
    <mergeCell ref="V52:W52"/>
    <mergeCell ref="AP56:AQ56"/>
    <mergeCell ref="AR56:AS56"/>
    <mergeCell ref="AT56:AU56"/>
    <mergeCell ref="AV56:AW56"/>
    <mergeCell ref="AX56:AY56"/>
    <mergeCell ref="AV54:AW54"/>
    <mergeCell ref="AX54:AY54"/>
    <mergeCell ref="N56:O56"/>
    <mergeCell ref="P56:Q56"/>
    <mergeCell ref="R56:S56"/>
    <mergeCell ref="T56:U56"/>
    <mergeCell ref="V56:W56"/>
    <mergeCell ref="X56:Y56"/>
    <mergeCell ref="Z56:AA56"/>
    <mergeCell ref="AB56:AC56"/>
    <mergeCell ref="AD56:AE56"/>
    <mergeCell ref="AF56:AG56"/>
    <mergeCell ref="AH56:AI56"/>
    <mergeCell ref="AJ56:AK56"/>
    <mergeCell ref="AL56:AM56"/>
    <mergeCell ref="AN56:AO56"/>
    <mergeCell ref="AL54:AM54"/>
    <mergeCell ref="AN54:AO54"/>
    <mergeCell ref="AP54:AQ54"/>
    <mergeCell ref="AR54:AS54"/>
    <mergeCell ref="AT54:AU54"/>
    <mergeCell ref="AR58:AS58"/>
    <mergeCell ref="AT58:AU58"/>
    <mergeCell ref="AV58:AW58"/>
    <mergeCell ref="AX58:AY58"/>
    <mergeCell ref="N60:O60"/>
    <mergeCell ref="P60:Q60"/>
    <mergeCell ref="R60:S60"/>
    <mergeCell ref="T60:U60"/>
    <mergeCell ref="V60:W60"/>
    <mergeCell ref="X60:Y60"/>
    <mergeCell ref="Z60:AA60"/>
    <mergeCell ref="AB60:AC60"/>
    <mergeCell ref="AD60:AE60"/>
    <mergeCell ref="AF60:AG60"/>
    <mergeCell ref="AH60:AI60"/>
    <mergeCell ref="AJ60:AK60"/>
    <mergeCell ref="AH58:AI58"/>
    <mergeCell ref="AJ58:AK58"/>
    <mergeCell ref="AL58:AM58"/>
    <mergeCell ref="AN58:AO58"/>
    <mergeCell ref="AP58:AQ58"/>
    <mergeCell ref="X58:Y58"/>
    <mergeCell ref="Z58:AA58"/>
    <mergeCell ref="AB58:AC58"/>
    <mergeCell ref="AD58:AE58"/>
    <mergeCell ref="AF58:AG58"/>
    <mergeCell ref="N58:O58"/>
    <mergeCell ref="P58:Q58"/>
    <mergeCell ref="R58:S58"/>
    <mergeCell ref="T58:U58"/>
    <mergeCell ref="V58:W58"/>
    <mergeCell ref="AP62:AQ62"/>
    <mergeCell ref="AR62:AS62"/>
    <mergeCell ref="AT62:AU62"/>
    <mergeCell ref="AV62:AW62"/>
    <mergeCell ref="AX62:AY62"/>
    <mergeCell ref="AV60:AW60"/>
    <mergeCell ref="AX60:AY60"/>
    <mergeCell ref="N62:O62"/>
    <mergeCell ref="P62:Q62"/>
    <mergeCell ref="R62:S62"/>
    <mergeCell ref="T62:U62"/>
    <mergeCell ref="V62:W62"/>
    <mergeCell ref="X62:Y62"/>
    <mergeCell ref="Z62:AA62"/>
    <mergeCell ref="AB62:AC62"/>
    <mergeCell ref="AD62:AE62"/>
    <mergeCell ref="AF62:AG62"/>
    <mergeCell ref="AH62:AI62"/>
    <mergeCell ref="AJ62:AK62"/>
    <mergeCell ref="AL62:AM62"/>
    <mergeCell ref="AN62:AO62"/>
    <mergeCell ref="AL60:AM60"/>
    <mergeCell ref="AN60:AO60"/>
    <mergeCell ref="AP60:AQ60"/>
    <mergeCell ref="AR60:AS60"/>
    <mergeCell ref="AT60:AU60"/>
    <mergeCell ref="AR64:AS64"/>
    <mergeCell ref="AT64:AU64"/>
    <mergeCell ref="AV64:AW64"/>
    <mergeCell ref="AX64:AY64"/>
    <mergeCell ref="N66:O66"/>
    <mergeCell ref="P66:Q66"/>
    <mergeCell ref="R66:S66"/>
    <mergeCell ref="T66:U66"/>
    <mergeCell ref="V66:W66"/>
    <mergeCell ref="X66:Y66"/>
    <mergeCell ref="Z66:AA66"/>
    <mergeCell ref="AB66:AC66"/>
    <mergeCell ref="AD66:AE66"/>
    <mergeCell ref="AF66:AG66"/>
    <mergeCell ref="AH66:AI66"/>
    <mergeCell ref="AJ66:AK66"/>
    <mergeCell ref="AH64:AI64"/>
    <mergeCell ref="AJ64:AK64"/>
    <mergeCell ref="AL64:AM64"/>
    <mergeCell ref="AN64:AO64"/>
    <mergeCell ref="AP64:AQ64"/>
    <mergeCell ref="X64:Y64"/>
    <mergeCell ref="Z64:AA64"/>
    <mergeCell ref="AB64:AC64"/>
    <mergeCell ref="AD64:AE64"/>
    <mergeCell ref="AF64:AG64"/>
    <mergeCell ref="N64:O64"/>
    <mergeCell ref="P64:Q64"/>
    <mergeCell ref="R64:S64"/>
    <mergeCell ref="T64:U64"/>
    <mergeCell ref="V64:W64"/>
    <mergeCell ref="AP68:AQ68"/>
    <mergeCell ref="AR68:AS68"/>
    <mergeCell ref="AT68:AU68"/>
    <mergeCell ref="AV68:AW68"/>
    <mergeCell ref="AX68:AY68"/>
    <mergeCell ref="AV66:AW66"/>
    <mergeCell ref="AX66:AY66"/>
    <mergeCell ref="N68:O68"/>
    <mergeCell ref="P68:Q68"/>
    <mergeCell ref="R68:S68"/>
    <mergeCell ref="T68:U68"/>
    <mergeCell ref="V68:W68"/>
    <mergeCell ref="X68:Y68"/>
    <mergeCell ref="Z68:AA68"/>
    <mergeCell ref="AB68:AC68"/>
    <mergeCell ref="AD68:AE68"/>
    <mergeCell ref="AF68:AG68"/>
    <mergeCell ref="AH68:AI68"/>
    <mergeCell ref="AJ68:AK68"/>
    <mergeCell ref="AL68:AM68"/>
    <mergeCell ref="AN68:AO68"/>
    <mergeCell ref="AL66:AM66"/>
    <mergeCell ref="AN66:AO66"/>
    <mergeCell ref="AP66:AQ66"/>
    <mergeCell ref="AR66:AS66"/>
    <mergeCell ref="AT66:AU66"/>
    <mergeCell ref="AR70:AS70"/>
    <mergeCell ref="AT70:AU70"/>
    <mergeCell ref="AV70:AW70"/>
    <mergeCell ref="AX70:AY70"/>
    <mergeCell ref="N72:O72"/>
    <mergeCell ref="P72:Q72"/>
    <mergeCell ref="R72:S72"/>
    <mergeCell ref="T72:U72"/>
    <mergeCell ref="V72:W72"/>
    <mergeCell ref="X72:Y72"/>
    <mergeCell ref="Z72:AA72"/>
    <mergeCell ref="AB72:AC72"/>
    <mergeCell ref="AD72:AE72"/>
    <mergeCell ref="AF72:AG72"/>
    <mergeCell ref="AH72:AI72"/>
    <mergeCell ref="AJ72:AK72"/>
    <mergeCell ref="AH70:AI70"/>
    <mergeCell ref="AJ70:AK70"/>
    <mergeCell ref="AL70:AM70"/>
    <mergeCell ref="AN70:AO70"/>
    <mergeCell ref="AP70:AQ70"/>
    <mergeCell ref="X70:Y70"/>
    <mergeCell ref="Z70:AA70"/>
    <mergeCell ref="AB70:AC70"/>
    <mergeCell ref="AD70:AE70"/>
    <mergeCell ref="AF70:AG70"/>
    <mergeCell ref="N70:O70"/>
    <mergeCell ref="P70:Q70"/>
    <mergeCell ref="R70:S70"/>
    <mergeCell ref="T70:U70"/>
    <mergeCell ref="V70:W70"/>
    <mergeCell ref="AP74:AQ74"/>
    <mergeCell ref="AR74:AS74"/>
    <mergeCell ref="AT74:AU74"/>
    <mergeCell ref="AV74:AW74"/>
    <mergeCell ref="AX74:AY74"/>
    <mergeCell ref="AV72:AW72"/>
    <mergeCell ref="AX72:AY72"/>
    <mergeCell ref="N74:O74"/>
    <mergeCell ref="P74:Q74"/>
    <mergeCell ref="R74:S74"/>
    <mergeCell ref="T74:U74"/>
    <mergeCell ref="V74:W74"/>
    <mergeCell ref="X74:Y74"/>
    <mergeCell ref="Z74:AA74"/>
    <mergeCell ref="AB74:AC74"/>
    <mergeCell ref="AD74:AE74"/>
    <mergeCell ref="AF74:AG74"/>
    <mergeCell ref="AH74:AI74"/>
    <mergeCell ref="AJ74:AK74"/>
    <mergeCell ref="AL74:AM74"/>
    <mergeCell ref="AN74:AO74"/>
    <mergeCell ref="AL72:AM72"/>
    <mergeCell ref="AN72:AO72"/>
    <mergeCell ref="AP72:AQ72"/>
    <mergeCell ref="AR72:AS72"/>
    <mergeCell ref="AT72:AU72"/>
    <mergeCell ref="AR76:AS76"/>
    <mergeCell ref="AT76:AU76"/>
    <mergeCell ref="AV76:AW76"/>
    <mergeCell ref="AX76:AY76"/>
    <mergeCell ref="N78:O78"/>
    <mergeCell ref="P78:Q78"/>
    <mergeCell ref="R78:S78"/>
    <mergeCell ref="T78:U78"/>
    <mergeCell ref="V78:W78"/>
    <mergeCell ref="X78:Y78"/>
    <mergeCell ref="Z78:AA78"/>
    <mergeCell ref="AB78:AC78"/>
    <mergeCell ref="AD78:AE78"/>
    <mergeCell ref="AF78:AG78"/>
    <mergeCell ref="AH78:AI78"/>
    <mergeCell ref="AJ78:AK78"/>
    <mergeCell ref="AH76:AI76"/>
    <mergeCell ref="AJ76:AK76"/>
    <mergeCell ref="AL76:AM76"/>
    <mergeCell ref="AN76:AO76"/>
    <mergeCell ref="AP76:AQ76"/>
    <mergeCell ref="X76:Y76"/>
    <mergeCell ref="Z76:AA76"/>
    <mergeCell ref="AB76:AC76"/>
    <mergeCell ref="AD76:AE76"/>
    <mergeCell ref="AF76:AG76"/>
    <mergeCell ref="N76:O76"/>
    <mergeCell ref="P76:Q76"/>
    <mergeCell ref="R76:S76"/>
    <mergeCell ref="T76:U76"/>
    <mergeCell ref="V76:W76"/>
    <mergeCell ref="AP80:AQ80"/>
    <mergeCell ref="AR80:AS80"/>
    <mergeCell ref="AT80:AU80"/>
    <mergeCell ref="AV80:AW80"/>
    <mergeCell ref="AX80:AY80"/>
    <mergeCell ref="AV78:AW78"/>
    <mergeCell ref="AX78:AY78"/>
    <mergeCell ref="N80:O80"/>
    <mergeCell ref="P80:Q80"/>
    <mergeCell ref="R80:S80"/>
    <mergeCell ref="T80:U80"/>
    <mergeCell ref="V80:W80"/>
    <mergeCell ref="X80:Y80"/>
    <mergeCell ref="Z80:AA80"/>
    <mergeCell ref="AB80:AC80"/>
    <mergeCell ref="AD80:AE80"/>
    <mergeCell ref="AF80:AG80"/>
    <mergeCell ref="AH80:AI80"/>
    <mergeCell ref="AJ80:AK80"/>
    <mergeCell ref="AL80:AM80"/>
    <mergeCell ref="AN80:AO80"/>
    <mergeCell ref="AL78:AM78"/>
    <mergeCell ref="AN78:AO78"/>
    <mergeCell ref="AP78:AQ78"/>
    <mergeCell ref="AR78:AS78"/>
    <mergeCell ref="AT78:AU78"/>
    <mergeCell ref="AR82:AS82"/>
    <mergeCell ref="AT82:AU82"/>
    <mergeCell ref="AV82:AW82"/>
    <mergeCell ref="AX82:AY82"/>
    <mergeCell ref="N84:O84"/>
    <mergeCell ref="P84:Q84"/>
    <mergeCell ref="R84:S84"/>
    <mergeCell ref="T84:U84"/>
    <mergeCell ref="V84:W84"/>
    <mergeCell ref="X84:Y84"/>
    <mergeCell ref="Z84:AA84"/>
    <mergeCell ref="AB84:AC84"/>
    <mergeCell ref="AD84:AE84"/>
    <mergeCell ref="AF84:AG84"/>
    <mergeCell ref="AH84:AI84"/>
    <mergeCell ref="AJ84:AK84"/>
    <mergeCell ref="AH82:AI82"/>
    <mergeCell ref="AJ82:AK82"/>
    <mergeCell ref="AL82:AM82"/>
    <mergeCell ref="AN82:AO82"/>
    <mergeCell ref="AP82:AQ82"/>
    <mergeCell ref="X82:Y82"/>
    <mergeCell ref="Z82:AA82"/>
    <mergeCell ref="AB82:AC82"/>
    <mergeCell ref="AD82:AE82"/>
    <mergeCell ref="AF82:AG82"/>
    <mergeCell ref="N82:O82"/>
    <mergeCell ref="P82:Q82"/>
    <mergeCell ref="R82:S82"/>
    <mergeCell ref="T82:U82"/>
    <mergeCell ref="V82:W82"/>
    <mergeCell ref="AP86:AQ86"/>
    <mergeCell ref="AR86:AS86"/>
    <mergeCell ref="AT86:AU86"/>
    <mergeCell ref="AV86:AW86"/>
    <mergeCell ref="AX86:AY86"/>
    <mergeCell ref="AV84:AW84"/>
    <mergeCell ref="AX84:AY84"/>
    <mergeCell ref="N86:O86"/>
    <mergeCell ref="P86:Q86"/>
    <mergeCell ref="R86:S86"/>
    <mergeCell ref="T86:U86"/>
    <mergeCell ref="V86:W86"/>
    <mergeCell ref="X86:Y86"/>
    <mergeCell ref="Z86:AA86"/>
    <mergeCell ref="AB86:AC86"/>
    <mergeCell ref="AD86:AE86"/>
    <mergeCell ref="AF86:AG86"/>
    <mergeCell ref="AH86:AI86"/>
    <mergeCell ref="AJ86:AK86"/>
    <mergeCell ref="AL86:AM86"/>
    <mergeCell ref="AN86:AO86"/>
    <mergeCell ref="AL84:AM84"/>
    <mergeCell ref="AN84:AO84"/>
    <mergeCell ref="AP84:AQ84"/>
    <mergeCell ref="AR84:AS84"/>
    <mergeCell ref="AT84:AU84"/>
    <mergeCell ref="AR88:AS88"/>
    <mergeCell ref="AT88:AU88"/>
    <mergeCell ref="AV88:AW88"/>
    <mergeCell ref="AX88:AY88"/>
    <mergeCell ref="N90:O90"/>
    <mergeCell ref="P90:Q90"/>
    <mergeCell ref="R90:S90"/>
    <mergeCell ref="T90:U90"/>
    <mergeCell ref="V90:W90"/>
    <mergeCell ref="X90:Y90"/>
    <mergeCell ref="Z90:AA90"/>
    <mergeCell ref="AB90:AC90"/>
    <mergeCell ref="AD90:AE90"/>
    <mergeCell ref="AF90:AG90"/>
    <mergeCell ref="AH90:AI90"/>
    <mergeCell ref="AJ90:AK90"/>
    <mergeCell ref="AH88:AI88"/>
    <mergeCell ref="AJ88:AK88"/>
    <mergeCell ref="AL88:AM88"/>
    <mergeCell ref="AN88:AO88"/>
    <mergeCell ref="AP88:AQ88"/>
    <mergeCell ref="X88:Y88"/>
    <mergeCell ref="Z88:AA88"/>
    <mergeCell ref="AB88:AC88"/>
    <mergeCell ref="AD88:AE88"/>
    <mergeCell ref="AF88:AG88"/>
    <mergeCell ref="N88:O88"/>
    <mergeCell ref="P88:Q88"/>
    <mergeCell ref="R88:S88"/>
    <mergeCell ref="T88:U88"/>
    <mergeCell ref="V88:W88"/>
    <mergeCell ref="AP92:AQ92"/>
    <mergeCell ref="AR92:AS92"/>
    <mergeCell ref="AT92:AU92"/>
    <mergeCell ref="AV92:AW92"/>
    <mergeCell ref="AX92:AY92"/>
    <mergeCell ref="AV90:AW90"/>
    <mergeCell ref="AX90:AY90"/>
    <mergeCell ref="N92:O92"/>
    <mergeCell ref="P92:Q92"/>
    <mergeCell ref="R92:S92"/>
    <mergeCell ref="T92:U92"/>
    <mergeCell ref="V92:W92"/>
    <mergeCell ref="X92:Y92"/>
    <mergeCell ref="Z92:AA92"/>
    <mergeCell ref="AB92:AC92"/>
    <mergeCell ref="AD92:AE92"/>
    <mergeCell ref="AF92:AG92"/>
    <mergeCell ref="AH92:AI92"/>
    <mergeCell ref="AJ92:AK92"/>
    <mergeCell ref="AL92:AM92"/>
    <mergeCell ref="AN92:AO92"/>
    <mergeCell ref="AL90:AM90"/>
    <mergeCell ref="AN90:AO90"/>
    <mergeCell ref="AP90:AQ90"/>
    <mergeCell ref="AR90:AS90"/>
    <mergeCell ref="AT90:AU90"/>
    <mergeCell ref="AR94:AS94"/>
    <mergeCell ref="AT94:AU94"/>
    <mergeCell ref="AV94:AW94"/>
    <mergeCell ref="AX94:AY94"/>
    <mergeCell ref="N96:O96"/>
    <mergeCell ref="P96:Q96"/>
    <mergeCell ref="R96:S96"/>
    <mergeCell ref="T96:U96"/>
    <mergeCell ref="V96:W96"/>
    <mergeCell ref="X96:Y96"/>
    <mergeCell ref="Z96:AA96"/>
    <mergeCell ref="AB96:AC96"/>
    <mergeCell ref="AD96:AE96"/>
    <mergeCell ref="AF96:AG96"/>
    <mergeCell ref="AH96:AI96"/>
    <mergeCell ref="AJ96:AK96"/>
    <mergeCell ref="AH94:AI94"/>
    <mergeCell ref="AJ94:AK94"/>
    <mergeCell ref="AL94:AM94"/>
    <mergeCell ref="AN94:AO94"/>
    <mergeCell ref="AP94:AQ94"/>
    <mergeCell ref="X94:Y94"/>
    <mergeCell ref="Z94:AA94"/>
    <mergeCell ref="AB94:AC94"/>
    <mergeCell ref="AD94:AE94"/>
    <mergeCell ref="AF94:AG94"/>
    <mergeCell ref="N94:O94"/>
    <mergeCell ref="P94:Q94"/>
    <mergeCell ref="R94:S94"/>
    <mergeCell ref="T94:U94"/>
    <mergeCell ref="V94:W94"/>
    <mergeCell ref="AP98:AQ98"/>
    <mergeCell ref="AR98:AS98"/>
    <mergeCell ref="AT98:AU98"/>
    <mergeCell ref="AV98:AW98"/>
    <mergeCell ref="AX98:AY98"/>
    <mergeCell ref="AV96:AW96"/>
    <mergeCell ref="AX96:AY96"/>
    <mergeCell ref="N98:O98"/>
    <mergeCell ref="P98:Q98"/>
    <mergeCell ref="R98:S98"/>
    <mergeCell ref="T98:U98"/>
    <mergeCell ref="V98:W98"/>
    <mergeCell ref="X98:Y98"/>
    <mergeCell ref="Z98:AA98"/>
    <mergeCell ref="AB98:AC98"/>
    <mergeCell ref="AD98:AE98"/>
    <mergeCell ref="AF98:AG98"/>
    <mergeCell ref="AH98:AI98"/>
    <mergeCell ref="AJ98:AK98"/>
    <mergeCell ref="AL98:AM98"/>
    <mergeCell ref="AN98:AO98"/>
    <mergeCell ref="AL96:AM96"/>
    <mergeCell ref="AN96:AO96"/>
    <mergeCell ref="AP96:AQ96"/>
    <mergeCell ref="AR96:AS96"/>
    <mergeCell ref="AT96:AU96"/>
    <mergeCell ref="AR100:AS100"/>
    <mergeCell ref="AT100:AU100"/>
    <mergeCell ref="AV100:AW100"/>
    <mergeCell ref="AX100:AY100"/>
    <mergeCell ref="N102:O102"/>
    <mergeCell ref="P102:Q102"/>
    <mergeCell ref="R102:S102"/>
    <mergeCell ref="T102:U102"/>
    <mergeCell ref="V102:W102"/>
    <mergeCell ref="X102:Y102"/>
    <mergeCell ref="Z102:AA102"/>
    <mergeCell ref="AB102:AC102"/>
    <mergeCell ref="AD102:AE102"/>
    <mergeCell ref="AF102:AG102"/>
    <mergeCell ref="AH102:AI102"/>
    <mergeCell ref="AJ102:AK102"/>
    <mergeCell ref="AH100:AI100"/>
    <mergeCell ref="AJ100:AK100"/>
    <mergeCell ref="AL100:AM100"/>
    <mergeCell ref="AN100:AO100"/>
    <mergeCell ref="AP100:AQ100"/>
    <mergeCell ref="X100:Y100"/>
    <mergeCell ref="Z100:AA100"/>
    <mergeCell ref="AB100:AC100"/>
    <mergeCell ref="AD100:AE100"/>
    <mergeCell ref="AF100:AG100"/>
    <mergeCell ref="N100:O100"/>
    <mergeCell ref="P100:Q100"/>
    <mergeCell ref="R100:S100"/>
    <mergeCell ref="T100:U100"/>
    <mergeCell ref="V100:W100"/>
    <mergeCell ref="AP104:AQ104"/>
    <mergeCell ref="AR104:AS104"/>
    <mergeCell ref="AT104:AU104"/>
    <mergeCell ref="AV104:AW104"/>
    <mergeCell ref="AX104:AY104"/>
    <mergeCell ref="AV102:AW102"/>
    <mergeCell ref="AX102:AY102"/>
    <mergeCell ref="N104:O104"/>
    <mergeCell ref="P104:Q104"/>
    <mergeCell ref="R104:S104"/>
    <mergeCell ref="T104:U104"/>
    <mergeCell ref="V104:W104"/>
    <mergeCell ref="X104:Y104"/>
    <mergeCell ref="Z104:AA104"/>
    <mergeCell ref="AB104:AC104"/>
    <mergeCell ref="AD104:AE104"/>
    <mergeCell ref="AF104:AG104"/>
    <mergeCell ref="AH104:AI104"/>
    <mergeCell ref="AJ104:AK104"/>
    <mergeCell ref="AL104:AM104"/>
    <mergeCell ref="AN104:AO104"/>
    <mergeCell ref="AL102:AM102"/>
    <mergeCell ref="AN102:AO102"/>
    <mergeCell ref="AP102:AQ102"/>
    <mergeCell ref="AR102:AS102"/>
    <mergeCell ref="AT102:AU102"/>
    <mergeCell ref="AR106:AS106"/>
    <mergeCell ref="AT106:AU106"/>
    <mergeCell ref="AV106:AW106"/>
    <mergeCell ref="AX106:AY106"/>
    <mergeCell ref="N108:O108"/>
    <mergeCell ref="P108:Q108"/>
    <mergeCell ref="R108:S108"/>
    <mergeCell ref="T108:U108"/>
    <mergeCell ref="V108:W108"/>
    <mergeCell ref="X108:Y108"/>
    <mergeCell ref="Z108:AA108"/>
    <mergeCell ref="AB108:AC108"/>
    <mergeCell ref="AD108:AE108"/>
    <mergeCell ref="AF108:AG108"/>
    <mergeCell ref="AH108:AI108"/>
    <mergeCell ref="AJ108:AK108"/>
    <mergeCell ref="AH106:AI106"/>
    <mergeCell ref="AJ106:AK106"/>
    <mergeCell ref="AL106:AM106"/>
    <mergeCell ref="AN106:AO106"/>
    <mergeCell ref="AP106:AQ106"/>
    <mergeCell ref="X106:Y106"/>
    <mergeCell ref="Z106:AA106"/>
    <mergeCell ref="AB106:AC106"/>
    <mergeCell ref="AD106:AE106"/>
    <mergeCell ref="AF106:AG106"/>
    <mergeCell ref="N106:O106"/>
    <mergeCell ref="P106:Q106"/>
    <mergeCell ref="R106:S106"/>
    <mergeCell ref="T106:U106"/>
    <mergeCell ref="V106:W106"/>
    <mergeCell ref="AP110:AQ110"/>
    <mergeCell ref="AR110:AS110"/>
    <mergeCell ref="AT110:AU110"/>
    <mergeCell ref="AV110:AW110"/>
    <mergeCell ref="AX110:AY110"/>
    <mergeCell ref="AV108:AW108"/>
    <mergeCell ref="AX108:AY108"/>
    <mergeCell ref="N110:O110"/>
    <mergeCell ref="P110:Q110"/>
    <mergeCell ref="R110:S110"/>
    <mergeCell ref="T110:U110"/>
    <mergeCell ref="V110:W110"/>
    <mergeCell ref="X110:Y110"/>
    <mergeCell ref="Z110:AA110"/>
    <mergeCell ref="AB110:AC110"/>
    <mergeCell ref="AD110:AE110"/>
    <mergeCell ref="AF110:AG110"/>
    <mergeCell ref="AH110:AI110"/>
    <mergeCell ref="AJ110:AK110"/>
    <mergeCell ref="AL110:AM110"/>
    <mergeCell ref="AN110:AO110"/>
    <mergeCell ref="AL108:AM108"/>
    <mergeCell ref="AN108:AO108"/>
    <mergeCell ref="AP108:AQ108"/>
    <mergeCell ref="AR108:AS108"/>
    <mergeCell ref="AT108:AU108"/>
    <mergeCell ref="AR112:AS112"/>
    <mergeCell ref="AT112:AU112"/>
    <mergeCell ref="AV112:AW112"/>
    <mergeCell ref="AX112:AY112"/>
    <mergeCell ref="N114:O114"/>
    <mergeCell ref="P114:Q114"/>
    <mergeCell ref="R114:S114"/>
    <mergeCell ref="T114:U114"/>
    <mergeCell ref="V114:W114"/>
    <mergeCell ref="X114:Y114"/>
    <mergeCell ref="Z114:AA114"/>
    <mergeCell ref="AB114:AC114"/>
    <mergeCell ref="AD114:AE114"/>
    <mergeCell ref="AF114:AG114"/>
    <mergeCell ref="AH114:AI114"/>
    <mergeCell ref="AJ114:AK114"/>
    <mergeCell ref="AH112:AI112"/>
    <mergeCell ref="AJ112:AK112"/>
    <mergeCell ref="AL112:AM112"/>
    <mergeCell ref="AN112:AO112"/>
    <mergeCell ref="AP112:AQ112"/>
    <mergeCell ref="X112:Y112"/>
    <mergeCell ref="Z112:AA112"/>
    <mergeCell ref="AB112:AC112"/>
    <mergeCell ref="AD112:AE112"/>
    <mergeCell ref="AF112:AG112"/>
    <mergeCell ref="N112:O112"/>
    <mergeCell ref="P112:Q112"/>
    <mergeCell ref="R112:S112"/>
    <mergeCell ref="T112:U112"/>
    <mergeCell ref="V112:W112"/>
    <mergeCell ref="AP116:AQ116"/>
    <mergeCell ref="AR116:AS116"/>
    <mergeCell ref="AT116:AU116"/>
    <mergeCell ref="AV116:AW116"/>
    <mergeCell ref="AX116:AY116"/>
    <mergeCell ref="AV114:AW114"/>
    <mergeCell ref="AX114:AY114"/>
    <mergeCell ref="N116:O116"/>
    <mergeCell ref="P116:Q116"/>
    <mergeCell ref="R116:S116"/>
    <mergeCell ref="T116:U116"/>
    <mergeCell ref="V116:W116"/>
    <mergeCell ref="X116:Y116"/>
    <mergeCell ref="Z116:AA116"/>
    <mergeCell ref="AB116:AC116"/>
    <mergeCell ref="AD116:AE116"/>
    <mergeCell ref="AF116:AG116"/>
    <mergeCell ref="AH116:AI116"/>
    <mergeCell ref="AJ116:AK116"/>
    <mergeCell ref="AL116:AM116"/>
    <mergeCell ref="AN116:AO116"/>
    <mergeCell ref="AL114:AM114"/>
    <mergeCell ref="AN114:AO114"/>
    <mergeCell ref="AP114:AQ114"/>
    <mergeCell ref="AR114:AS114"/>
    <mergeCell ref="AT114:AU114"/>
    <mergeCell ref="AR118:AS118"/>
    <mergeCell ref="AT118:AU118"/>
    <mergeCell ref="AV118:AW118"/>
    <mergeCell ref="AX118:AY118"/>
    <mergeCell ref="N120:O120"/>
    <mergeCell ref="P120:Q120"/>
    <mergeCell ref="R120:S120"/>
    <mergeCell ref="T120:U120"/>
    <mergeCell ref="V120:W120"/>
    <mergeCell ref="X120:Y120"/>
    <mergeCell ref="Z120:AA120"/>
    <mergeCell ref="AB120:AC120"/>
    <mergeCell ref="AD120:AE120"/>
    <mergeCell ref="AF120:AG120"/>
    <mergeCell ref="AH120:AI120"/>
    <mergeCell ref="AJ120:AK120"/>
    <mergeCell ref="AH118:AI118"/>
    <mergeCell ref="AJ118:AK118"/>
    <mergeCell ref="AL118:AM118"/>
    <mergeCell ref="AN118:AO118"/>
    <mergeCell ref="AP118:AQ118"/>
    <mergeCell ref="X118:Y118"/>
    <mergeCell ref="Z118:AA118"/>
    <mergeCell ref="AB118:AC118"/>
    <mergeCell ref="AD118:AE118"/>
    <mergeCell ref="AF118:AG118"/>
    <mergeCell ref="N118:O118"/>
    <mergeCell ref="P118:Q118"/>
    <mergeCell ref="R118:S118"/>
    <mergeCell ref="T118:U118"/>
    <mergeCell ref="V118:W118"/>
    <mergeCell ref="AP122:AQ122"/>
    <mergeCell ref="AR122:AS122"/>
    <mergeCell ref="AT122:AU122"/>
    <mergeCell ref="AV122:AW122"/>
    <mergeCell ref="AX122:AY122"/>
    <mergeCell ref="AV120:AW120"/>
    <mergeCell ref="AX120:AY120"/>
    <mergeCell ref="N122:O122"/>
    <mergeCell ref="P122:Q122"/>
    <mergeCell ref="R122:S122"/>
    <mergeCell ref="T122:U122"/>
    <mergeCell ref="V122:W122"/>
    <mergeCell ref="X122:Y122"/>
    <mergeCell ref="Z122:AA122"/>
    <mergeCell ref="AB122:AC122"/>
    <mergeCell ref="AD122:AE122"/>
    <mergeCell ref="AF122:AG122"/>
    <mergeCell ref="AH122:AI122"/>
    <mergeCell ref="AJ122:AK122"/>
    <mergeCell ref="AL122:AM122"/>
    <mergeCell ref="AN122:AO122"/>
    <mergeCell ref="AL120:AM120"/>
    <mergeCell ref="AN120:AO120"/>
    <mergeCell ref="AP120:AQ120"/>
    <mergeCell ref="AR120:AS120"/>
    <mergeCell ref="AT120:AU120"/>
    <mergeCell ref="AR124:AS124"/>
    <mergeCell ref="AT124:AU124"/>
    <mergeCell ref="AV124:AW124"/>
    <mergeCell ref="AX124:AY124"/>
    <mergeCell ref="N126:O126"/>
    <mergeCell ref="P126:Q126"/>
    <mergeCell ref="R126:S126"/>
    <mergeCell ref="T126:U126"/>
    <mergeCell ref="V126:W126"/>
    <mergeCell ref="X126:Y126"/>
    <mergeCell ref="Z126:AA126"/>
    <mergeCell ref="AB126:AC126"/>
    <mergeCell ref="AD126:AE126"/>
    <mergeCell ref="AF126:AG126"/>
    <mergeCell ref="AH126:AI126"/>
    <mergeCell ref="AJ126:AK126"/>
    <mergeCell ref="AH124:AI124"/>
    <mergeCell ref="AJ124:AK124"/>
    <mergeCell ref="AL124:AM124"/>
    <mergeCell ref="AN124:AO124"/>
    <mergeCell ref="AP124:AQ124"/>
    <mergeCell ref="X124:Y124"/>
    <mergeCell ref="Z124:AA124"/>
    <mergeCell ref="AB124:AC124"/>
    <mergeCell ref="AD124:AE124"/>
    <mergeCell ref="AF124:AG124"/>
    <mergeCell ref="N124:O124"/>
    <mergeCell ref="P124:Q124"/>
    <mergeCell ref="R124:S124"/>
    <mergeCell ref="T124:U124"/>
    <mergeCell ref="V124:W124"/>
    <mergeCell ref="AP128:AQ128"/>
    <mergeCell ref="AR128:AS128"/>
    <mergeCell ref="AT128:AU128"/>
    <mergeCell ref="AV128:AW128"/>
    <mergeCell ref="AX128:AY128"/>
    <mergeCell ref="AV126:AW126"/>
    <mergeCell ref="AX126:AY126"/>
    <mergeCell ref="N128:O128"/>
    <mergeCell ref="P128:Q128"/>
    <mergeCell ref="R128:S128"/>
    <mergeCell ref="T128:U128"/>
    <mergeCell ref="V128:W128"/>
    <mergeCell ref="X128:Y128"/>
    <mergeCell ref="Z128:AA128"/>
    <mergeCell ref="AB128:AC128"/>
    <mergeCell ref="AD128:AE128"/>
    <mergeCell ref="AF128:AG128"/>
    <mergeCell ref="AH128:AI128"/>
    <mergeCell ref="AJ128:AK128"/>
    <mergeCell ref="AL128:AM128"/>
    <mergeCell ref="AN128:AO128"/>
    <mergeCell ref="AL126:AM126"/>
    <mergeCell ref="AN126:AO126"/>
    <mergeCell ref="AP126:AQ126"/>
    <mergeCell ref="AR126:AS126"/>
    <mergeCell ref="AT126:AU126"/>
    <mergeCell ref="AR130:AS130"/>
    <mergeCell ref="AT130:AU130"/>
    <mergeCell ref="AV130:AW130"/>
    <mergeCell ref="AX130:AY130"/>
    <mergeCell ref="N132:O132"/>
    <mergeCell ref="P132:Q132"/>
    <mergeCell ref="R132:S132"/>
    <mergeCell ref="T132:U132"/>
    <mergeCell ref="V132:W132"/>
    <mergeCell ref="X132:Y132"/>
    <mergeCell ref="Z132:AA132"/>
    <mergeCell ref="AB132:AC132"/>
    <mergeCell ref="AD132:AE132"/>
    <mergeCell ref="AF132:AG132"/>
    <mergeCell ref="AH132:AI132"/>
    <mergeCell ref="AJ132:AK132"/>
    <mergeCell ref="AH130:AI130"/>
    <mergeCell ref="AJ130:AK130"/>
    <mergeCell ref="AL130:AM130"/>
    <mergeCell ref="AN130:AO130"/>
    <mergeCell ref="AP130:AQ130"/>
    <mergeCell ref="X130:Y130"/>
    <mergeCell ref="Z130:AA130"/>
    <mergeCell ref="AB130:AC130"/>
    <mergeCell ref="AD130:AE130"/>
    <mergeCell ref="AF130:AG130"/>
    <mergeCell ref="N130:O130"/>
    <mergeCell ref="P130:Q130"/>
    <mergeCell ref="R130:S130"/>
    <mergeCell ref="T130:U130"/>
    <mergeCell ref="V130:W130"/>
    <mergeCell ref="AP134:AQ134"/>
    <mergeCell ref="AR134:AS134"/>
    <mergeCell ref="AT134:AU134"/>
    <mergeCell ref="AV134:AW134"/>
    <mergeCell ref="AX134:AY134"/>
    <mergeCell ref="AV132:AW132"/>
    <mergeCell ref="AX132:AY132"/>
    <mergeCell ref="N134:O134"/>
    <mergeCell ref="P134:Q134"/>
    <mergeCell ref="R134:S134"/>
    <mergeCell ref="T134:U134"/>
    <mergeCell ref="V134:W134"/>
    <mergeCell ref="X134:Y134"/>
    <mergeCell ref="Z134:AA134"/>
    <mergeCell ref="AB134:AC134"/>
    <mergeCell ref="AD134:AE134"/>
    <mergeCell ref="AF134:AG134"/>
    <mergeCell ref="AH134:AI134"/>
    <mergeCell ref="AJ134:AK134"/>
    <mergeCell ref="AL134:AM134"/>
    <mergeCell ref="AN134:AO134"/>
    <mergeCell ref="AL132:AM132"/>
    <mergeCell ref="AN132:AO132"/>
    <mergeCell ref="AP132:AQ132"/>
    <mergeCell ref="AR132:AS132"/>
    <mergeCell ref="AT132:AU132"/>
    <mergeCell ref="AR136:AS136"/>
    <mergeCell ref="AT136:AU136"/>
    <mergeCell ref="AV136:AW136"/>
    <mergeCell ref="AX136:AY136"/>
    <mergeCell ref="N138:O138"/>
    <mergeCell ref="P138:Q138"/>
    <mergeCell ref="R138:S138"/>
    <mergeCell ref="T138:U138"/>
    <mergeCell ref="V138:W138"/>
    <mergeCell ref="X138:Y138"/>
    <mergeCell ref="Z138:AA138"/>
    <mergeCell ref="AB138:AC138"/>
    <mergeCell ref="AD138:AE138"/>
    <mergeCell ref="AF138:AG138"/>
    <mergeCell ref="AH138:AI138"/>
    <mergeCell ref="AJ138:AK138"/>
    <mergeCell ref="AH136:AI136"/>
    <mergeCell ref="AJ136:AK136"/>
    <mergeCell ref="AL136:AM136"/>
    <mergeCell ref="AN136:AO136"/>
    <mergeCell ref="AP136:AQ136"/>
    <mergeCell ref="X136:Y136"/>
    <mergeCell ref="Z136:AA136"/>
    <mergeCell ref="AB136:AC136"/>
    <mergeCell ref="AD136:AE136"/>
    <mergeCell ref="AF136:AG136"/>
    <mergeCell ref="N136:O136"/>
    <mergeCell ref="P136:Q136"/>
    <mergeCell ref="R136:S136"/>
    <mergeCell ref="T136:U136"/>
    <mergeCell ref="V136:W136"/>
    <mergeCell ref="AP140:AQ140"/>
    <mergeCell ref="AR140:AS140"/>
    <mergeCell ref="AT140:AU140"/>
    <mergeCell ref="AV140:AW140"/>
    <mergeCell ref="AX140:AY140"/>
    <mergeCell ref="AV138:AW138"/>
    <mergeCell ref="AX138:AY138"/>
    <mergeCell ref="N140:O140"/>
    <mergeCell ref="P140:Q140"/>
    <mergeCell ref="R140:S140"/>
    <mergeCell ref="T140:U140"/>
    <mergeCell ref="V140:W140"/>
    <mergeCell ref="X140:Y140"/>
    <mergeCell ref="Z140:AA140"/>
    <mergeCell ref="AB140:AC140"/>
    <mergeCell ref="AD140:AE140"/>
    <mergeCell ref="AF140:AG140"/>
    <mergeCell ref="AH140:AI140"/>
    <mergeCell ref="AJ140:AK140"/>
    <mergeCell ref="AL140:AM140"/>
    <mergeCell ref="AN140:AO140"/>
    <mergeCell ref="AL138:AM138"/>
    <mergeCell ref="AN138:AO138"/>
    <mergeCell ref="AP138:AQ138"/>
    <mergeCell ref="AR138:AS138"/>
    <mergeCell ref="AT138:AU138"/>
    <mergeCell ref="AR142:AS142"/>
    <mergeCell ref="AT142:AU142"/>
    <mergeCell ref="AV142:AW142"/>
    <mergeCell ref="AX142:AY142"/>
    <mergeCell ref="N144:O144"/>
    <mergeCell ref="P144:Q144"/>
    <mergeCell ref="R144:S144"/>
    <mergeCell ref="T144:U144"/>
    <mergeCell ref="V144:W144"/>
    <mergeCell ref="X144:Y144"/>
    <mergeCell ref="Z144:AA144"/>
    <mergeCell ref="AB144:AC144"/>
    <mergeCell ref="AD144:AE144"/>
    <mergeCell ref="AF144:AG144"/>
    <mergeCell ref="AH144:AI144"/>
    <mergeCell ref="AJ144:AK144"/>
    <mergeCell ref="AH142:AI142"/>
    <mergeCell ref="AJ142:AK142"/>
    <mergeCell ref="AL142:AM142"/>
    <mergeCell ref="AN142:AO142"/>
    <mergeCell ref="AP142:AQ142"/>
    <mergeCell ref="X142:Y142"/>
    <mergeCell ref="Z142:AA142"/>
    <mergeCell ref="AB142:AC142"/>
    <mergeCell ref="AD142:AE142"/>
    <mergeCell ref="AF142:AG142"/>
    <mergeCell ref="N142:O142"/>
    <mergeCell ref="P142:Q142"/>
    <mergeCell ref="R142:S142"/>
    <mergeCell ref="T142:U142"/>
    <mergeCell ref="V142:W142"/>
    <mergeCell ref="AP146:AQ146"/>
    <mergeCell ref="AR146:AS146"/>
    <mergeCell ref="AT146:AU146"/>
    <mergeCell ref="AV146:AW146"/>
    <mergeCell ref="AX146:AY146"/>
    <mergeCell ref="AV144:AW144"/>
    <mergeCell ref="AX144:AY144"/>
    <mergeCell ref="N146:O146"/>
    <mergeCell ref="P146:Q146"/>
    <mergeCell ref="R146:S146"/>
    <mergeCell ref="T146:U146"/>
    <mergeCell ref="V146:W146"/>
    <mergeCell ref="X146:Y146"/>
    <mergeCell ref="Z146:AA146"/>
    <mergeCell ref="AB146:AC146"/>
    <mergeCell ref="AD146:AE146"/>
    <mergeCell ref="AF146:AG146"/>
    <mergeCell ref="AH146:AI146"/>
    <mergeCell ref="AJ146:AK146"/>
    <mergeCell ref="AL146:AM146"/>
    <mergeCell ref="AN146:AO146"/>
    <mergeCell ref="AL144:AM144"/>
    <mergeCell ref="AN144:AO144"/>
    <mergeCell ref="AP144:AQ144"/>
    <mergeCell ref="AR144:AS144"/>
    <mergeCell ref="AT144:AU144"/>
    <mergeCell ref="AR148:AS148"/>
    <mergeCell ref="AT148:AU148"/>
    <mergeCell ref="AV148:AW148"/>
    <mergeCell ref="AX148:AY148"/>
    <mergeCell ref="N150:O150"/>
    <mergeCell ref="P150:Q150"/>
    <mergeCell ref="R150:S150"/>
    <mergeCell ref="T150:U150"/>
    <mergeCell ref="V150:W150"/>
    <mergeCell ref="X150:Y150"/>
    <mergeCell ref="Z150:AA150"/>
    <mergeCell ref="AB150:AC150"/>
    <mergeCell ref="AD150:AE150"/>
    <mergeCell ref="AF150:AG150"/>
    <mergeCell ref="AH150:AI150"/>
    <mergeCell ref="AJ150:AK150"/>
    <mergeCell ref="AH148:AI148"/>
    <mergeCell ref="AJ148:AK148"/>
    <mergeCell ref="AL148:AM148"/>
    <mergeCell ref="AN148:AO148"/>
    <mergeCell ref="AP148:AQ148"/>
    <mergeCell ref="X148:Y148"/>
    <mergeCell ref="Z148:AA148"/>
    <mergeCell ref="AB148:AC148"/>
    <mergeCell ref="AD148:AE148"/>
    <mergeCell ref="AF148:AG148"/>
    <mergeCell ref="N148:O148"/>
    <mergeCell ref="P148:Q148"/>
    <mergeCell ref="R148:S148"/>
    <mergeCell ref="T148:U148"/>
    <mergeCell ref="V148:W148"/>
    <mergeCell ref="AP152:AQ152"/>
    <mergeCell ref="AR152:AS152"/>
    <mergeCell ref="AT152:AU152"/>
    <mergeCell ref="AV152:AW152"/>
    <mergeCell ref="AX152:AY152"/>
    <mergeCell ref="AV150:AW150"/>
    <mergeCell ref="AX150:AY150"/>
    <mergeCell ref="N152:O152"/>
    <mergeCell ref="P152:Q152"/>
    <mergeCell ref="R152:S152"/>
    <mergeCell ref="T152:U152"/>
    <mergeCell ref="V152:W152"/>
    <mergeCell ref="X152:Y152"/>
    <mergeCell ref="Z152:AA152"/>
    <mergeCell ref="AB152:AC152"/>
    <mergeCell ref="AD152:AE152"/>
    <mergeCell ref="AF152:AG152"/>
    <mergeCell ref="AH152:AI152"/>
    <mergeCell ref="AJ152:AK152"/>
    <mergeCell ref="AL152:AM152"/>
    <mergeCell ref="AN152:AO152"/>
    <mergeCell ref="AL150:AM150"/>
    <mergeCell ref="AN150:AO150"/>
    <mergeCell ref="AP150:AQ150"/>
    <mergeCell ref="AR150:AS150"/>
    <mergeCell ref="AT150:AU150"/>
    <mergeCell ref="AR154:AS154"/>
    <mergeCell ref="AT154:AU154"/>
    <mergeCell ref="AV154:AW154"/>
    <mergeCell ref="AX154:AY154"/>
    <mergeCell ref="N156:O156"/>
    <mergeCell ref="P156:Q156"/>
    <mergeCell ref="R156:S156"/>
    <mergeCell ref="T156:U156"/>
    <mergeCell ref="V156:W156"/>
    <mergeCell ref="X156:Y156"/>
    <mergeCell ref="Z156:AA156"/>
    <mergeCell ref="AB156:AC156"/>
    <mergeCell ref="AD156:AE156"/>
    <mergeCell ref="AF156:AG156"/>
    <mergeCell ref="AH156:AI156"/>
    <mergeCell ref="AJ156:AK156"/>
    <mergeCell ref="AH154:AI154"/>
    <mergeCell ref="AJ154:AK154"/>
    <mergeCell ref="AL154:AM154"/>
    <mergeCell ref="AN154:AO154"/>
    <mergeCell ref="AP154:AQ154"/>
    <mergeCell ref="X154:Y154"/>
    <mergeCell ref="Z154:AA154"/>
    <mergeCell ref="AB154:AC154"/>
    <mergeCell ref="AD154:AE154"/>
    <mergeCell ref="AF154:AG154"/>
    <mergeCell ref="N154:O154"/>
    <mergeCell ref="P154:Q154"/>
    <mergeCell ref="R154:S154"/>
    <mergeCell ref="T154:U154"/>
    <mergeCell ref="V154:W154"/>
    <mergeCell ref="AP158:AQ158"/>
    <mergeCell ref="AR158:AS158"/>
    <mergeCell ref="AT158:AU158"/>
    <mergeCell ref="AV158:AW158"/>
    <mergeCell ref="AX158:AY158"/>
    <mergeCell ref="AV156:AW156"/>
    <mergeCell ref="AX156:AY156"/>
    <mergeCell ref="N158:O158"/>
    <mergeCell ref="P158:Q158"/>
    <mergeCell ref="R158:S158"/>
    <mergeCell ref="T158:U158"/>
    <mergeCell ref="V158:W158"/>
    <mergeCell ref="X158:Y158"/>
    <mergeCell ref="Z158:AA158"/>
    <mergeCell ref="AB158:AC158"/>
    <mergeCell ref="AD158:AE158"/>
    <mergeCell ref="AF158:AG158"/>
    <mergeCell ref="AH158:AI158"/>
    <mergeCell ref="AJ158:AK158"/>
    <mergeCell ref="AL158:AM158"/>
    <mergeCell ref="AN158:AO158"/>
    <mergeCell ref="AL156:AM156"/>
    <mergeCell ref="AN156:AO156"/>
    <mergeCell ref="AP156:AQ156"/>
    <mergeCell ref="AR156:AS156"/>
    <mergeCell ref="AT156:AU156"/>
    <mergeCell ref="AR160:AS160"/>
    <mergeCell ref="AT160:AU160"/>
    <mergeCell ref="AV160:AW160"/>
    <mergeCell ref="AX160:AY160"/>
    <mergeCell ref="N162:O162"/>
    <mergeCell ref="P162:Q162"/>
    <mergeCell ref="R162:S162"/>
    <mergeCell ref="T162:U162"/>
    <mergeCell ref="V162:W162"/>
    <mergeCell ref="X162:Y162"/>
    <mergeCell ref="Z162:AA162"/>
    <mergeCell ref="AB162:AC162"/>
    <mergeCell ref="AD162:AE162"/>
    <mergeCell ref="AF162:AG162"/>
    <mergeCell ref="AH162:AI162"/>
    <mergeCell ref="AJ162:AK162"/>
    <mergeCell ref="AH160:AI160"/>
    <mergeCell ref="AJ160:AK160"/>
    <mergeCell ref="AL160:AM160"/>
    <mergeCell ref="AN160:AO160"/>
    <mergeCell ref="AP160:AQ160"/>
    <mergeCell ref="X160:Y160"/>
    <mergeCell ref="Z160:AA160"/>
    <mergeCell ref="AB160:AC160"/>
    <mergeCell ref="AD160:AE160"/>
    <mergeCell ref="AF160:AG160"/>
    <mergeCell ref="N160:O160"/>
    <mergeCell ref="P160:Q160"/>
    <mergeCell ref="R160:S160"/>
    <mergeCell ref="T160:U160"/>
    <mergeCell ref="V160:W160"/>
    <mergeCell ref="AP164:AQ164"/>
    <mergeCell ref="AR164:AS164"/>
    <mergeCell ref="AT164:AU164"/>
    <mergeCell ref="AV164:AW164"/>
    <mergeCell ref="AX164:AY164"/>
    <mergeCell ref="AV162:AW162"/>
    <mergeCell ref="AX162:AY162"/>
    <mergeCell ref="N164:O164"/>
    <mergeCell ref="P164:Q164"/>
    <mergeCell ref="R164:S164"/>
    <mergeCell ref="T164:U164"/>
    <mergeCell ref="V164:W164"/>
    <mergeCell ref="X164:Y164"/>
    <mergeCell ref="Z164:AA164"/>
    <mergeCell ref="AB164:AC164"/>
    <mergeCell ref="AD164:AE164"/>
    <mergeCell ref="AF164:AG164"/>
    <mergeCell ref="AH164:AI164"/>
    <mergeCell ref="AJ164:AK164"/>
    <mergeCell ref="AL164:AM164"/>
    <mergeCell ref="AN164:AO164"/>
    <mergeCell ref="AL162:AM162"/>
    <mergeCell ref="AN162:AO162"/>
    <mergeCell ref="AP162:AQ162"/>
    <mergeCell ref="AR162:AS162"/>
    <mergeCell ref="AT162:AU162"/>
    <mergeCell ref="AR166:AS166"/>
    <mergeCell ref="AT166:AU166"/>
    <mergeCell ref="AV166:AW166"/>
    <mergeCell ref="AX166:AY166"/>
    <mergeCell ref="N168:O168"/>
    <mergeCell ref="P168:Q168"/>
    <mergeCell ref="R168:S168"/>
    <mergeCell ref="T168:U168"/>
    <mergeCell ref="V168:W168"/>
    <mergeCell ref="X168:Y168"/>
    <mergeCell ref="Z168:AA168"/>
    <mergeCell ref="AB168:AC168"/>
    <mergeCell ref="AD168:AE168"/>
    <mergeCell ref="AF168:AG168"/>
    <mergeCell ref="AH168:AI168"/>
    <mergeCell ref="AJ168:AK168"/>
    <mergeCell ref="AH166:AI166"/>
    <mergeCell ref="AJ166:AK166"/>
    <mergeCell ref="AL166:AM166"/>
    <mergeCell ref="AN166:AO166"/>
    <mergeCell ref="AP166:AQ166"/>
    <mergeCell ref="X166:Y166"/>
    <mergeCell ref="Z166:AA166"/>
    <mergeCell ref="AB166:AC166"/>
    <mergeCell ref="AD166:AE166"/>
    <mergeCell ref="AF166:AG166"/>
    <mergeCell ref="N166:O166"/>
    <mergeCell ref="P166:Q166"/>
    <mergeCell ref="R166:S166"/>
    <mergeCell ref="T166:U166"/>
    <mergeCell ref="V166:W166"/>
    <mergeCell ref="AP170:AQ170"/>
    <mergeCell ref="AR170:AS170"/>
    <mergeCell ref="AT170:AU170"/>
    <mergeCell ref="AV170:AW170"/>
    <mergeCell ref="AX170:AY170"/>
    <mergeCell ref="AV168:AW168"/>
    <mergeCell ref="AX168:AY168"/>
    <mergeCell ref="N170:O170"/>
    <mergeCell ref="P170:Q170"/>
    <mergeCell ref="R170:S170"/>
    <mergeCell ref="T170:U170"/>
    <mergeCell ref="V170:W170"/>
    <mergeCell ref="X170:Y170"/>
    <mergeCell ref="Z170:AA170"/>
    <mergeCell ref="AB170:AC170"/>
    <mergeCell ref="AD170:AE170"/>
    <mergeCell ref="AF170:AG170"/>
    <mergeCell ref="AH170:AI170"/>
    <mergeCell ref="AJ170:AK170"/>
    <mergeCell ref="AL170:AM170"/>
    <mergeCell ref="AN170:AO170"/>
    <mergeCell ref="AL168:AM168"/>
    <mergeCell ref="AN168:AO168"/>
    <mergeCell ref="AP168:AQ168"/>
    <mergeCell ref="AR168:AS168"/>
    <mergeCell ref="AT168:AU168"/>
    <mergeCell ref="AR172:AS172"/>
    <mergeCell ref="AT172:AU172"/>
    <mergeCell ref="AV172:AW172"/>
    <mergeCell ref="AX172:AY172"/>
    <mergeCell ref="N174:O174"/>
    <mergeCell ref="P174:Q174"/>
    <mergeCell ref="R174:S174"/>
    <mergeCell ref="T174:U174"/>
    <mergeCell ref="V174:W174"/>
    <mergeCell ref="X174:Y174"/>
    <mergeCell ref="Z174:AA174"/>
    <mergeCell ref="AB174:AC174"/>
    <mergeCell ref="AD174:AE174"/>
    <mergeCell ref="AF174:AG174"/>
    <mergeCell ref="AH174:AI174"/>
    <mergeCell ref="AJ174:AK174"/>
    <mergeCell ref="AH172:AI172"/>
    <mergeCell ref="AJ172:AK172"/>
    <mergeCell ref="AL172:AM172"/>
    <mergeCell ref="AN172:AO172"/>
    <mergeCell ref="AP172:AQ172"/>
    <mergeCell ref="X172:Y172"/>
    <mergeCell ref="Z172:AA172"/>
    <mergeCell ref="AB172:AC172"/>
    <mergeCell ref="AD172:AE172"/>
    <mergeCell ref="AF172:AG172"/>
    <mergeCell ref="N172:O172"/>
    <mergeCell ref="P172:Q172"/>
    <mergeCell ref="R172:S172"/>
    <mergeCell ref="T172:U172"/>
    <mergeCell ref="V172:W172"/>
    <mergeCell ref="AP176:AQ176"/>
    <mergeCell ref="AR176:AS176"/>
    <mergeCell ref="AT176:AU176"/>
    <mergeCell ref="AV176:AW176"/>
    <mergeCell ref="AX176:AY176"/>
    <mergeCell ref="AV174:AW174"/>
    <mergeCell ref="AX174:AY174"/>
    <mergeCell ref="N176:O176"/>
    <mergeCell ref="P176:Q176"/>
    <mergeCell ref="R176:S176"/>
    <mergeCell ref="T176:U176"/>
    <mergeCell ref="V176:W176"/>
    <mergeCell ref="X176:Y176"/>
    <mergeCell ref="Z176:AA176"/>
    <mergeCell ref="AB176:AC176"/>
    <mergeCell ref="AD176:AE176"/>
    <mergeCell ref="AF176:AG176"/>
    <mergeCell ref="AH176:AI176"/>
    <mergeCell ref="AJ176:AK176"/>
    <mergeCell ref="AL176:AM176"/>
    <mergeCell ref="AN176:AO176"/>
    <mergeCell ref="AL174:AM174"/>
    <mergeCell ref="AN174:AO174"/>
    <mergeCell ref="AP174:AQ174"/>
    <mergeCell ref="AR174:AS174"/>
    <mergeCell ref="AT174:AU174"/>
    <mergeCell ref="AR178:AS178"/>
    <mergeCell ref="AT178:AU178"/>
    <mergeCell ref="AV178:AW178"/>
    <mergeCell ref="AX178:AY178"/>
    <mergeCell ref="N180:O180"/>
    <mergeCell ref="P180:Q180"/>
    <mergeCell ref="R180:S180"/>
    <mergeCell ref="T180:U180"/>
    <mergeCell ref="V180:W180"/>
    <mergeCell ref="X180:Y180"/>
    <mergeCell ref="Z180:AA180"/>
    <mergeCell ref="AB180:AC180"/>
    <mergeCell ref="AD180:AE180"/>
    <mergeCell ref="AF180:AG180"/>
    <mergeCell ref="AH180:AI180"/>
    <mergeCell ref="AJ180:AK180"/>
    <mergeCell ref="AH178:AI178"/>
    <mergeCell ref="AJ178:AK178"/>
    <mergeCell ref="AL178:AM178"/>
    <mergeCell ref="AN178:AO178"/>
    <mergeCell ref="AP178:AQ178"/>
    <mergeCell ref="X178:Y178"/>
    <mergeCell ref="Z178:AA178"/>
    <mergeCell ref="AB178:AC178"/>
    <mergeCell ref="AD178:AE178"/>
    <mergeCell ref="AF178:AG178"/>
    <mergeCell ref="N178:O178"/>
    <mergeCell ref="P178:Q178"/>
    <mergeCell ref="R178:S178"/>
    <mergeCell ref="T178:U178"/>
    <mergeCell ref="V178:W178"/>
    <mergeCell ref="AP182:AQ182"/>
    <mergeCell ref="AR182:AS182"/>
    <mergeCell ref="AT182:AU182"/>
    <mergeCell ref="AV182:AW182"/>
    <mergeCell ref="AX182:AY182"/>
    <mergeCell ref="AV180:AW180"/>
    <mergeCell ref="AX180:AY180"/>
    <mergeCell ref="N182:O182"/>
    <mergeCell ref="P182:Q182"/>
    <mergeCell ref="R182:S182"/>
    <mergeCell ref="T182:U182"/>
    <mergeCell ref="V182:W182"/>
    <mergeCell ref="X182:Y182"/>
    <mergeCell ref="Z182:AA182"/>
    <mergeCell ref="AB182:AC182"/>
    <mergeCell ref="AD182:AE182"/>
    <mergeCell ref="AF182:AG182"/>
    <mergeCell ref="AH182:AI182"/>
    <mergeCell ref="AJ182:AK182"/>
    <mergeCell ref="AL182:AM182"/>
    <mergeCell ref="AN182:AO182"/>
    <mergeCell ref="AL180:AM180"/>
    <mergeCell ref="AN180:AO180"/>
    <mergeCell ref="AP180:AQ180"/>
    <mergeCell ref="AR180:AS180"/>
    <mergeCell ref="AT180:AU180"/>
    <mergeCell ref="AR184:AS184"/>
    <mergeCell ref="AT184:AU184"/>
    <mergeCell ref="AV184:AW184"/>
    <mergeCell ref="AX184:AY184"/>
    <mergeCell ref="N186:O186"/>
    <mergeCell ref="P186:Q186"/>
    <mergeCell ref="R186:S186"/>
    <mergeCell ref="T186:U186"/>
    <mergeCell ref="V186:W186"/>
    <mergeCell ref="X186:Y186"/>
    <mergeCell ref="Z186:AA186"/>
    <mergeCell ref="AB186:AC186"/>
    <mergeCell ref="AD186:AE186"/>
    <mergeCell ref="AF186:AG186"/>
    <mergeCell ref="AH186:AI186"/>
    <mergeCell ref="AJ186:AK186"/>
    <mergeCell ref="AH184:AI184"/>
    <mergeCell ref="AJ184:AK184"/>
    <mergeCell ref="AL184:AM184"/>
    <mergeCell ref="AN184:AO184"/>
    <mergeCell ref="AP184:AQ184"/>
    <mergeCell ref="X184:Y184"/>
    <mergeCell ref="Z184:AA184"/>
    <mergeCell ref="AB184:AC184"/>
    <mergeCell ref="AD184:AE184"/>
    <mergeCell ref="AF184:AG184"/>
    <mergeCell ref="N184:O184"/>
    <mergeCell ref="P184:Q184"/>
    <mergeCell ref="R184:S184"/>
    <mergeCell ref="T184:U184"/>
    <mergeCell ref="V184:W184"/>
    <mergeCell ref="AP188:AQ188"/>
    <mergeCell ref="AR188:AS188"/>
    <mergeCell ref="AT188:AU188"/>
    <mergeCell ref="AV188:AW188"/>
    <mergeCell ref="AX188:AY188"/>
    <mergeCell ref="AV186:AW186"/>
    <mergeCell ref="AX186:AY186"/>
    <mergeCell ref="N188:O188"/>
    <mergeCell ref="P188:Q188"/>
    <mergeCell ref="R188:S188"/>
    <mergeCell ref="T188:U188"/>
    <mergeCell ref="V188:W188"/>
    <mergeCell ref="X188:Y188"/>
    <mergeCell ref="Z188:AA188"/>
    <mergeCell ref="AB188:AC188"/>
    <mergeCell ref="AD188:AE188"/>
    <mergeCell ref="AF188:AG188"/>
    <mergeCell ref="AH188:AI188"/>
    <mergeCell ref="AJ188:AK188"/>
    <mergeCell ref="AL188:AM188"/>
    <mergeCell ref="AN188:AO188"/>
    <mergeCell ref="AL186:AM186"/>
    <mergeCell ref="AN186:AO186"/>
    <mergeCell ref="AP186:AQ186"/>
    <mergeCell ref="AR186:AS186"/>
    <mergeCell ref="AT186:AU186"/>
    <mergeCell ref="AR190:AS190"/>
    <mergeCell ref="AT190:AU190"/>
    <mergeCell ref="AV190:AW190"/>
    <mergeCell ref="AX190:AY190"/>
    <mergeCell ref="N192:O192"/>
    <mergeCell ref="P192:Q192"/>
    <mergeCell ref="R192:S192"/>
    <mergeCell ref="T192:U192"/>
    <mergeCell ref="V192:W192"/>
    <mergeCell ref="X192:Y192"/>
    <mergeCell ref="Z192:AA192"/>
    <mergeCell ref="AB192:AC192"/>
    <mergeCell ref="AD192:AE192"/>
    <mergeCell ref="AF192:AG192"/>
    <mergeCell ref="AH192:AI192"/>
    <mergeCell ref="AJ192:AK192"/>
    <mergeCell ref="AH190:AI190"/>
    <mergeCell ref="AJ190:AK190"/>
    <mergeCell ref="AL190:AM190"/>
    <mergeCell ref="AN190:AO190"/>
    <mergeCell ref="AP190:AQ190"/>
    <mergeCell ref="X190:Y190"/>
    <mergeCell ref="Z190:AA190"/>
    <mergeCell ref="AB190:AC190"/>
    <mergeCell ref="AD190:AE190"/>
    <mergeCell ref="AF190:AG190"/>
    <mergeCell ref="N190:O190"/>
    <mergeCell ref="P190:Q190"/>
    <mergeCell ref="R190:S190"/>
    <mergeCell ref="T190:U190"/>
    <mergeCell ref="V190:W190"/>
    <mergeCell ref="R196:S196"/>
    <mergeCell ref="T196:U196"/>
    <mergeCell ref="V196:W196"/>
    <mergeCell ref="AP194:AQ194"/>
    <mergeCell ref="AR194:AS194"/>
    <mergeCell ref="AT194:AU194"/>
    <mergeCell ref="AV194:AW194"/>
    <mergeCell ref="AX194:AY194"/>
    <mergeCell ref="AV192:AW192"/>
    <mergeCell ref="AX192:AY192"/>
    <mergeCell ref="N194:O194"/>
    <mergeCell ref="P194:Q194"/>
    <mergeCell ref="R194:S194"/>
    <mergeCell ref="T194:U194"/>
    <mergeCell ref="V194:W194"/>
    <mergeCell ref="X194:Y194"/>
    <mergeCell ref="Z194:AA194"/>
    <mergeCell ref="AB194:AC194"/>
    <mergeCell ref="AD194:AE194"/>
    <mergeCell ref="AF194:AG194"/>
    <mergeCell ref="AH194:AI194"/>
    <mergeCell ref="AJ194:AK194"/>
    <mergeCell ref="AL194:AM194"/>
    <mergeCell ref="AN194:AO194"/>
    <mergeCell ref="AL192:AM192"/>
    <mergeCell ref="AN192:AO192"/>
    <mergeCell ref="AP192:AQ192"/>
    <mergeCell ref="AR192:AS192"/>
    <mergeCell ref="AT192:AU192"/>
    <mergeCell ref="A22"/>
    <mergeCell ref="A24"/>
    <mergeCell ref="A26"/>
    <mergeCell ref="A28"/>
    <mergeCell ref="A30"/>
    <mergeCell ref="A32"/>
    <mergeCell ref="A34"/>
    <mergeCell ref="A36"/>
    <mergeCell ref="A38"/>
    <mergeCell ref="A40"/>
    <mergeCell ref="A42"/>
    <mergeCell ref="A44"/>
    <mergeCell ref="A46"/>
    <mergeCell ref="A48"/>
    <mergeCell ref="AL198:AM198"/>
    <mergeCell ref="AN198:AO198"/>
    <mergeCell ref="AP198:AQ198"/>
    <mergeCell ref="N198:O198"/>
    <mergeCell ref="P198:Q198"/>
    <mergeCell ref="R198:S198"/>
    <mergeCell ref="T198:U198"/>
    <mergeCell ref="V198:W198"/>
    <mergeCell ref="X198:Y198"/>
    <mergeCell ref="Z198:AA198"/>
    <mergeCell ref="AB198:AC198"/>
    <mergeCell ref="AD198:AE198"/>
    <mergeCell ref="AF198:AG198"/>
    <mergeCell ref="AH198:AI198"/>
    <mergeCell ref="AJ198:AK198"/>
    <mergeCell ref="AH196:AI196"/>
    <mergeCell ref="AJ196:AK196"/>
    <mergeCell ref="AL196:AM196"/>
    <mergeCell ref="A70"/>
    <mergeCell ref="A72"/>
    <mergeCell ref="A74"/>
    <mergeCell ref="A76"/>
    <mergeCell ref="A78"/>
    <mergeCell ref="A60"/>
    <mergeCell ref="A62"/>
    <mergeCell ref="A64"/>
    <mergeCell ref="A66"/>
    <mergeCell ref="A68"/>
    <mergeCell ref="A50"/>
    <mergeCell ref="A52"/>
    <mergeCell ref="A54"/>
    <mergeCell ref="A56"/>
    <mergeCell ref="A58"/>
    <mergeCell ref="AV198:AW198"/>
    <mergeCell ref="AX198:AY198"/>
    <mergeCell ref="AR198:AS198"/>
    <mergeCell ref="AT198:AU198"/>
    <mergeCell ref="AR196:AS196"/>
    <mergeCell ref="AT196:AU196"/>
    <mergeCell ref="AV196:AW196"/>
    <mergeCell ref="AX196:AY196"/>
    <mergeCell ref="AN196:AO196"/>
    <mergeCell ref="AP196:AQ196"/>
    <mergeCell ref="X196:Y196"/>
    <mergeCell ref="Z196:AA196"/>
    <mergeCell ref="AB196:AC196"/>
    <mergeCell ref="AD196:AE196"/>
    <mergeCell ref="AF196:AG196"/>
    <mergeCell ref="N196:O196"/>
    <mergeCell ref="P196:Q196"/>
    <mergeCell ref="A110"/>
    <mergeCell ref="A112"/>
    <mergeCell ref="A114"/>
    <mergeCell ref="A116"/>
    <mergeCell ref="A118"/>
    <mergeCell ref="A100"/>
    <mergeCell ref="A102"/>
    <mergeCell ref="A104"/>
    <mergeCell ref="A106"/>
    <mergeCell ref="A108"/>
    <mergeCell ref="A90"/>
    <mergeCell ref="A92"/>
    <mergeCell ref="A94"/>
    <mergeCell ref="A96"/>
    <mergeCell ref="A98"/>
    <mergeCell ref="A80"/>
    <mergeCell ref="A82"/>
    <mergeCell ref="A84"/>
    <mergeCell ref="A86"/>
    <mergeCell ref="A88"/>
    <mergeCell ref="A150"/>
    <mergeCell ref="A152"/>
    <mergeCell ref="A154"/>
    <mergeCell ref="A156"/>
    <mergeCell ref="A158"/>
    <mergeCell ref="A140"/>
    <mergeCell ref="A142"/>
    <mergeCell ref="A144"/>
    <mergeCell ref="A146"/>
    <mergeCell ref="A148"/>
    <mergeCell ref="A130"/>
    <mergeCell ref="A132"/>
    <mergeCell ref="A134"/>
    <mergeCell ref="A136"/>
    <mergeCell ref="A138"/>
    <mergeCell ref="A120"/>
    <mergeCell ref="A122"/>
    <mergeCell ref="A124"/>
    <mergeCell ref="A126"/>
    <mergeCell ref="A128"/>
    <mergeCell ref="A190"/>
    <mergeCell ref="A192"/>
    <mergeCell ref="A194"/>
    <mergeCell ref="A196"/>
    <mergeCell ref="A198"/>
    <mergeCell ref="A180"/>
    <mergeCell ref="A182"/>
    <mergeCell ref="A184"/>
    <mergeCell ref="A186"/>
    <mergeCell ref="A188"/>
    <mergeCell ref="A170"/>
    <mergeCell ref="A172"/>
    <mergeCell ref="A174"/>
    <mergeCell ref="A176"/>
    <mergeCell ref="A178"/>
    <mergeCell ref="A160"/>
    <mergeCell ref="A162"/>
    <mergeCell ref="A164"/>
    <mergeCell ref="A166"/>
    <mergeCell ref="A168"/>
  </mergeCells>
  <phoneticPr fontId="2" type="noConversion"/>
  <dataValidations count="3">
    <dataValidation type="date" allowBlank="1" showInputMessage="1" showErrorMessage="1" errorTitle="Date Format Validation" error="Wrong Date Format" sqref="N7:Q7" xr:uid="{00000000-0002-0000-0600-000000000000}">
      <formula1>1</formula1>
      <formula2>401768</formula2>
    </dataValidation>
    <dataValidation type="whole" operator="greaterThanOrEqual" allowBlank="1" showInputMessage="1" showErrorMessage="1" errorTitle="Numeric Valication" error="Please enter numeric numbers." sqref="E1" xr:uid="{00000000-0002-0000-0600-000001000000}">
      <formula1>0</formula1>
    </dataValidation>
    <dataValidation type="custom" operator="equal" allowBlank="1" showInputMessage="1" showErrorMessage="1" errorTitle="Multiple Value Cell" error="You must enter a multiple of 1 in this cell." sqref="N22 P22 R22 T22 V22 X22 Z22 AB22 AD22 AF22 AH22 AJ22 AL22 AN22 AP22 AR22 AT22 N24 P24 R24 T24 V24 X24 Z24 AB24 AD24 AF24 AH24 AJ24 AL24 AN24 AP24 AR24 AT24 N26 P26 R26 T26 V26 X26 Z26 AB26 AD26 AF26 AH26 AJ26 AL26 AN26 AP26 AR26 AT26 N28 P28 R28 T28 V28 X28 Z28 AB28 AD28 AF28 AH28 AJ28 AL28 AN28 AP28 AR28 AT28 AV28 AX28 N30 P30 R30 T30 V30 X30 Z30 AB30 AD30 AF30 AH30 AJ30 AL30 AN30 AP30 AR30 AT30 N32 P32 R32 T32 V32 X32 Z32 AB32 AD32 AF32 AH32 AJ32 AL32 AN32 AP32 AR32 AT32 AV32 N34 P34 R34 T34 V34 X34 Z34 AB34 AD34 AF34 AH34 AJ34 AL34 AN34 AP34 AR34 AT34 N36 P36 R36 T36 V36 X36 Z36 AB36 AD36 AF36 AH36 AJ36 AL36 AN36 AP36 AR36 AT36 N38 P38 R38 T38 V38 X38 Z38 AB38 AD38 AF38 AH38 AJ38 AL38 AN38 AP38 AR38 AT38 N40 P40 R40 T40 V40 X40 Z40 AB40 AD40 AF40 AH40 AJ40 AL40 AN40 AP40 AR40 AT40 N42 P42 R42 T42 V42 X42 Z42 AB42 AD42 AF42 N44 P44 R44 T44 V44 X44 Z44 AB44 AD44 AF44 N46 P46 R46 T46 V46 X46 Z46 AB46 AD46 AF46 N48 P48 R48 T48 V48 X48 Z48 AB48 AD48 N50 P50 R50 T50 V50 X50 Z50 N52 P52 R52 T52 V52 X52 Z52 AB52 AD52 N54 P54 R54 T54 V54 X54 Z54 AB54 AD54 N56 P56 R56 T56 V56 X56 Z56 AB56 AD56 N58 P58 R58 T58 V58 X58 Z58 AB58 AD58 N60 P60 R60 T60 V60 X60 Z60 AB60 AD60 N62 P62 R62 T62 V62 X62 Z62 AB62 AD62 AF62 AH62 N64 P64 R64 T64 V64 X64 Z64 AB64 AD64 AF64 AH64 N66 P66 R66 T66 V66 X66 Z66 AB66 AD66 AF66 AH66 N68 P68 R68 T68 V68 X68 Z68 AB68 AD68 AF68 AH68 N70 P70 R70 T70 V70 X70 Z70 N72 P72 R72 T72 V72 X72 Z72 N74 P74 R74 T74 V74 X74 Z74 N76 P76 R76 T76 V76 X76 Z76 AB76 AD76 AF76 N78 P78 R78 T78 V78 X78 Z78 AB78 AD78 AF78 N80 P80 R80 T80 V80 X80 Z80 AB80 AD80 AF80 AH80 AJ80 AL80 N82 P82 R82 T82 V82 X82 Z82 AB82 AD82 AF82 AH82 AJ82 AL82 N84 P84 R84 T84 V84 X84 Z84 AB84 AD84 AF84 AH84 AJ84 AL84 N86 P86 R86 T86 V86 X86 Z86 AB86 AD86 AF86 AH86 AJ86 AL86 N88 P88 R88 T88 V88 X88 Z88 AB88 AD88 AF88 AH88 AJ88 AL88 AN88 AP88 N90 P90 R90 T90 V90 X90 Z90 AB90 AD90 AF90 AH90 AJ90 AL90 AN90 AP90 N92 P92 R92 T92 V92 X92 Z92 AB92 AD92 AF92 AH92 AJ92 N94 P94 R94 T94 V94 X94 Z94 AB94 AD94 AF94 AH94 AJ94 AL94 AN94 AP94 N96 P96 R96 T96 V96 X96 Z96 AB96 AD96 AF96 AH96 AJ96 AL96 AN96 AP96 N98 P98 R98 T98 V98 X98 Z98 AB98 AD98 AF98 AH98 AJ98 AL98 AN98 AP98 N100 P100 R100 T100 V100 X100 Z100 AB100 AD100 AF100 AH100 AJ100 AL100 N102 P102 R102 T102 V102 X102 Z102 AB102 AD102 AF102 AH102 N104 P104 R104 T104 V104 X104 Z104 AB104 AD104 AF104 AH104 AJ104 AL104 N106 P106 R106 T106 V106 X106 Z106 AB106 AD106 AF106 AH106 AJ106 AL106 N108 P108 R108 T108 V108 X108 Z108 AB108 AD108 AF108 AH108 AJ108 AL108 N110 P110 R110 T110 V110 X110 Z110 AB110 N112 P112 R112 T112 V112 X112 Z112 AB112 AD112 AF112 AH112 AJ112 AL112 N114 P114 R114 T114 V114 X114 Z114 AB114 AD114 N116 P116 R116 T116 V116 X116 Z116 AB116 AD116 N118 P118 R118 T118 V118 X118 Z118 AB118 AD118 N120 P120 R120 T120 V120 X120 Z120 AB120 AD120 AF120 AH120 N122 P122 R122 T122 V122 X122 Z122 AB122 AD122 N124 P124 R124 T124 V124 X124 Z124 AB124 AD124 N126 P126 R126 T126 V126 X126 Z126 AB126 AD126 AF126 AH126 AJ126 AL126 N128 P128 R128 T128 V128 X128 Z128 AB128 AD128 AF128 AH128 AJ128 AL128 N130 P130 R130 T130 V130 X130 Z130 AB130 AD130 N132 P132 R132 T132 V132 X132 Z132 AB132 AD132 AF132 AH132 N134 P134 R134 T134 V134 X134 Z134 AB134 AD134 AF134 AH134 N136 P136 R136 T136 V136 X136 Z136 AB136 AD136 AF136 AH136 N138 P138 R138 T138 V138 X138 Z138 AB138 AD138 AF138 AH138 N140 P140 R140 T140 V140 X140 Z140 AB140 AD140 N142 P142 R142 T142 V142 X142 Z142 AB142 AD142 N144 P144 R144 T144 V144 X144 Z144 AB144 AD144 N146 P146 R146 T146 V146 X146 Z146 AB146 AD146 AF146 AH146 N148 P148 R148 T148 V148 X148 Z148 AB148 AD148 AF148 AH148 AJ148 AL148 N150 P150 R150 T150 V150 X150 Z150 AB150 AD150 AF150 AH150 AJ150 AL150 N152 P152 R152 T152 V152 X152 Z152 AB152 AD152 AF152 AH152 AJ152 AL152 N154 P154 R154 T154 V154 X154 Z154 AB154 AD154 AF154 AH154 AJ154 AL154 N156 P156 R156 T156 V156 X156 Z156 AB156 AD156 AF156 AH156 AJ156 AL156 N158 P158 R158 T158 V158 X158 Z158 AB158 AD158 AF158 AH158 AJ158 AL158 N160 P160 R160 T160 V160 X160 Z160 AB160 AD160 AF160 AH160 AJ160 AL160 N162 P162 R162 T162 V162 X162 Z162 AB162 AD162 AF162 AH162 AJ162 AL162 AN162 AP162 AR162 N164 P164 R164 T164 V164 X164 Z164 AB164 AD164 AF164 AH164 AJ164 AL164 AN164 AP164 AR164 N166 P166 R166 T166 V166 X166 Z166 AB166 AD166 AF166 AH166 AJ166 AL166 AN166 AP166 AR166 N168 P168 R168 T168 V168 X168 Z168 AB168 AD168 AF168 AH168 AJ168 AL168 AN168 AP168 AR168 N170 P170 R170 T170 V170 X170 Z170 AB170 AD170 AF170 AH170 N172 P172 R172 T172 V172 X172 Z172 AB172 AD172 AF172 AH172 N174 P174 R174 T174 V174 X174 Z174 N176 P176 R176 T176 V176 X176 Z176 N178 P178 R178 T178 V178 X178 Z178 N180 P180 R180 T180 V180 X180 Z180 AB180 AD180 AF180 AH180 AJ180 AL180 AN180 N182 P182 R182 T182 V182 X182 Z182 AB182 AD182 N184 P184 R184 T184 V184 X184 Z184 AB184 AD184 AF184 AH184 AJ184 AL184 AN184 AP184 AR184 AT184 N186 P186 R186 T186 V186 X186 Z186 AB186 AD186 AF186 AH186 AJ186 AL186 AN186 AP186 AR186 N188 P188 R188 T188 V188 X188 Z188 AB188 AD188 AF188 AH188 AJ188 AL188 N190 P190 R190 T190 V190 X190 Z190 AB190 AD190 AF190 AH190 AJ190 AL190 AN190 AP190 AR190 AT190 N192 P192 R192 T192 V192 X192 Z192 AB192 AD192 AF192 AH192 AJ192 AL192 AN192 AP192 AR192 AT192 N194 P194 R194 T194 V194 X194 Z194 AB194 AD194 AF194 AH194 AJ194 AL194 AN194 AP194 AR194 N196 P196 R196 T196 V196 X196 Z196 AB196 AD196 AF196 AH196 AJ196 AL196 AN196 AP196 AR196 N198 P198 R198 T198 V198 X198 Z198 AB198 AD198 AF198 AH198 AJ198 AL198 AN198 AP198 AR198" xr:uid="{00000000-0002-0000-0600-000002000000}">
      <formula1>(MOD(INDIRECT(ADDRESS(ROW(),COLUMN())),1)=0)</formula1>
    </dataValidation>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Q20"/>
  <sheetViews>
    <sheetView showGridLines="0" topLeftCell="E1" workbookViewId="0">
      <selection activeCell="E20" sqref="E20"/>
    </sheetView>
  </sheetViews>
  <sheetFormatPr defaultColWidth="9.1796875" defaultRowHeight="11.5"/>
  <cols>
    <col min="1" max="1" width="9.1796875" style="1" hidden="1" customWidth="1"/>
    <col min="2" max="2" width="10.453125" style="1" hidden="1" customWidth="1"/>
    <col min="3" max="3" width="9.1796875" style="1" hidden="1" customWidth="1"/>
    <col min="4" max="4" width="14" style="1" hidden="1" customWidth="1"/>
    <col min="5" max="5" width="14.7265625" style="1" customWidth="1"/>
    <col min="6" max="6" width="15.7265625" style="1" customWidth="1"/>
    <col min="7" max="8" width="17" style="1" customWidth="1"/>
    <col min="9" max="9" width="14.7265625" style="1" customWidth="1"/>
    <col min="10" max="10" width="14.26953125" style="1" customWidth="1"/>
    <col min="11" max="11" width="11.81640625" style="3" customWidth="1"/>
    <col min="12" max="12" width="14.26953125" style="4" customWidth="1"/>
    <col min="13" max="13" width="12.7265625" style="4" customWidth="1"/>
    <col min="14" max="14" width="11" style="9" customWidth="1"/>
    <col min="15" max="15" width="11" style="9" bestFit="1" customWidth="1"/>
    <col min="16" max="16" width="13.81640625" style="3" customWidth="1"/>
    <col min="17" max="17" width="9.1796875" style="3" customWidth="1"/>
    <col min="18" max="18" width="9.1796875" style="1" customWidth="1"/>
    <col min="19" max="16384" width="9.1796875" style="1"/>
  </cols>
  <sheetData>
    <row r="1" spans="1:17">
      <c r="E1" s="2"/>
      <c r="F1" s="1" t="s">
        <v>2</v>
      </c>
      <c r="N1" s="1"/>
      <c r="O1" s="1"/>
    </row>
    <row r="2" spans="1:17" ht="13.5">
      <c r="F2" s="5"/>
      <c r="G2" s="5"/>
      <c r="H2" s="5"/>
      <c r="N2" s="6"/>
      <c r="O2" s="7"/>
    </row>
    <row r="3" spans="1:17" ht="13.5">
      <c r="F3" s="5"/>
      <c r="G3" s="5"/>
      <c r="H3" s="5"/>
      <c r="N3" s="6"/>
      <c r="O3" s="7"/>
    </row>
    <row r="4" spans="1:17" ht="13.5">
      <c r="F4" s="5"/>
      <c r="N4" s="6"/>
      <c r="O4" s="7"/>
    </row>
    <row r="5" spans="1:17" ht="13">
      <c r="F5" s="5"/>
      <c r="K5" s="6"/>
      <c r="L5" s="6"/>
      <c r="M5" s="6"/>
      <c r="N5" s="6"/>
      <c r="O5" s="6"/>
      <c r="P5" s="6"/>
    </row>
    <row r="6" spans="1:17" ht="13">
      <c r="F6" s="1" t="s">
        <v>2</v>
      </c>
      <c r="G6" s="1" t="s">
        <v>2</v>
      </c>
      <c r="I6" s="1" t="s">
        <v>2</v>
      </c>
      <c r="K6" s="6"/>
      <c r="L6" s="6"/>
      <c r="M6" s="6"/>
      <c r="N6" s="6"/>
      <c r="O6" s="6"/>
      <c r="P6" s="6"/>
    </row>
    <row r="7" spans="1:17" ht="13" hidden="1">
      <c r="K7" s="1"/>
      <c r="L7" s="6"/>
      <c r="M7" s="6"/>
      <c r="N7" s="6"/>
      <c r="O7" s="6"/>
      <c r="P7" s="6"/>
    </row>
    <row r="8" spans="1:17" ht="13" hidden="1">
      <c r="K8" s="1"/>
      <c r="L8" s="6"/>
      <c r="M8" s="6"/>
      <c r="N8" s="6"/>
      <c r="O8" s="6"/>
      <c r="P8" s="6"/>
    </row>
    <row r="9" spans="1:17" ht="13" hidden="1">
      <c r="K9" s="1"/>
      <c r="L9" s="6"/>
      <c r="M9" s="6"/>
      <c r="N9" s="6"/>
      <c r="O9" s="6"/>
      <c r="P9" s="6"/>
    </row>
    <row r="10" spans="1:17" hidden="1">
      <c r="A10" s="1" t="s">
        <v>4278</v>
      </c>
      <c r="B10" s="1" t="s">
        <v>4180</v>
      </c>
      <c r="C10" s="1" t="s">
        <v>4279</v>
      </c>
      <c r="D10" s="8" t="s">
        <v>24</v>
      </c>
      <c r="K10" s="1"/>
      <c r="L10" s="1"/>
      <c r="M10" s="1"/>
      <c r="N10" s="1"/>
      <c r="O10" s="1"/>
      <c r="P10" s="1"/>
      <c r="Q10" s="1"/>
    </row>
    <row r="11" spans="1:17" hidden="1"/>
    <row r="12" spans="1:17" hidden="1"/>
    <row r="13" spans="1:17" hidden="1"/>
    <row r="14" spans="1:17" hidden="1"/>
    <row r="15" spans="1:17" hidden="1"/>
    <row r="16" spans="1:17" hidden="1"/>
    <row r="17" spans="5:14" hidden="1"/>
    <row r="18" spans="5:14" hidden="1"/>
    <row r="20" spans="5:14" ht="13">
      <c r="E20" s="10" t="s">
        <v>5</v>
      </c>
      <c r="F20" s="10" t="str">
        <f>VLOOKUP("Label_Division",SiteText!A:F,languages!E1,0)</f>
        <v>Product Group</v>
      </c>
      <c r="G20" s="10" t="str">
        <f>VLOOKUP("Label_Category",SiteText!A:F,languages!E1,0)</f>
        <v>Gender</v>
      </c>
      <c r="H20" s="10" t="str">
        <f>VLOOKUP("Label_Carryover",SiteText!A:F,languages!E1,0)</f>
        <v>Age Group</v>
      </c>
      <c r="I20" s="10" t="str">
        <f>VLOOKUP("Label_ProductDescription",SiteText!A:F,languages!E1,0)</f>
        <v>Description</v>
      </c>
      <c r="J20" s="10" t="str">
        <f>VLOOKUP("Label_StyleNo",SiteText!A:F,languages!E1,0)</f>
        <v>Style number</v>
      </c>
      <c r="K20" s="10" t="s">
        <v>4280</v>
      </c>
      <c r="L20" s="10" t="str">
        <f>VLOOKUP("Label_ProductColor",SiteText!A:F,languages!E1,0)</f>
        <v>Color</v>
      </c>
      <c r="M20" s="10" t="str">
        <f>VLOOKUP("Label_AvailableDate",SiteText!A:F,languages!E1,0)</f>
        <v>Available By Date</v>
      </c>
      <c r="N20" s="10"/>
    </row>
  </sheetData>
  <phoneticPr fontId="2" type="noConversion"/>
  <dataValidations count="2">
    <dataValidation type="date" allowBlank="1" showInputMessage="1" showErrorMessage="1" errorTitle="Date Format Validation" error="Wrong Date Format" sqref="N7:O7" xr:uid="{00000000-0002-0000-0700-000000000000}">
      <formula1>1</formula1>
      <formula2>401768</formula2>
    </dataValidation>
    <dataValidation type="whole" operator="greaterThanOrEqual" allowBlank="1" showInputMessage="1" showErrorMessage="1" errorTitle="Numeric Valication" error="Please enter numeric numbers." sqref="E1" xr:uid="{00000000-0002-0000-0700-000001000000}">
      <formula1>0</formula1>
    </dataValidation>
  </dataValidations>
  <pageMargins left="0.7" right="0.7" top="0.75" bottom="0.75" header="0.3" footer="0.3"/>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Q20"/>
  <sheetViews>
    <sheetView showGridLines="0" topLeftCell="E1" workbookViewId="0">
      <selection activeCell="E20" sqref="E20"/>
    </sheetView>
  </sheetViews>
  <sheetFormatPr defaultColWidth="9.1796875" defaultRowHeight="11.5"/>
  <cols>
    <col min="1" max="1" width="9.1796875" style="1" hidden="1" customWidth="1"/>
    <col min="2" max="2" width="10.453125" style="1" hidden="1" customWidth="1"/>
    <col min="3" max="3" width="9.1796875" style="1" hidden="1" customWidth="1"/>
    <col min="4" max="4" width="14" style="1" hidden="1" customWidth="1"/>
    <col min="5" max="5" width="14.7265625" style="1" customWidth="1"/>
    <col min="6" max="6" width="15.7265625" style="1" customWidth="1"/>
    <col min="7" max="8" width="17" style="1" customWidth="1"/>
    <col min="9" max="9" width="14.7265625" style="1" customWidth="1"/>
    <col min="10" max="10" width="14.26953125" style="1" customWidth="1"/>
    <col min="11" max="11" width="11.81640625" style="3" customWidth="1"/>
    <col min="12" max="12" width="14.26953125" style="4" customWidth="1"/>
    <col min="13" max="13" width="12.7265625" style="4" customWidth="1"/>
    <col min="14" max="14" width="11" style="9" customWidth="1"/>
    <col min="15" max="15" width="11" style="9" bestFit="1" customWidth="1"/>
    <col min="16" max="16" width="13.81640625" style="3" customWidth="1"/>
    <col min="17" max="17" width="9.1796875" style="3" customWidth="1"/>
    <col min="18" max="18" width="9.1796875" style="1" customWidth="1"/>
    <col min="19" max="16384" width="9.1796875" style="1"/>
  </cols>
  <sheetData>
    <row r="1" spans="1:17">
      <c r="E1" s="2"/>
      <c r="F1" s="1" t="s">
        <v>2</v>
      </c>
      <c r="N1" s="1"/>
      <c r="O1" s="1"/>
    </row>
    <row r="2" spans="1:17" ht="13.5">
      <c r="F2" s="5"/>
      <c r="G2" s="5"/>
      <c r="H2" s="5"/>
      <c r="N2" s="6"/>
      <c r="O2" s="7"/>
    </row>
    <row r="3" spans="1:17" ht="13.5">
      <c r="F3" s="5"/>
      <c r="G3" s="5"/>
      <c r="H3" s="5"/>
      <c r="N3" s="6"/>
      <c r="O3" s="7"/>
    </row>
    <row r="4" spans="1:17" ht="13.5">
      <c r="F4" s="5"/>
      <c r="N4" s="6"/>
      <c r="O4" s="7"/>
    </row>
    <row r="5" spans="1:17" ht="13">
      <c r="F5" s="5"/>
      <c r="K5" s="6"/>
      <c r="L5" s="6"/>
      <c r="M5" s="6"/>
      <c r="N5" s="6"/>
      <c r="O5" s="6"/>
      <c r="P5" s="6"/>
    </row>
    <row r="6" spans="1:17" ht="13">
      <c r="F6" s="1" t="s">
        <v>2</v>
      </c>
      <c r="G6" s="1" t="s">
        <v>2</v>
      </c>
      <c r="I6" s="1" t="s">
        <v>2</v>
      </c>
      <c r="K6" s="6"/>
      <c r="L6" s="6"/>
      <c r="M6" s="6"/>
      <c r="N6" s="6"/>
      <c r="O6" s="6"/>
      <c r="P6" s="6"/>
    </row>
    <row r="7" spans="1:17" ht="13" hidden="1">
      <c r="K7" s="1"/>
      <c r="L7" s="6"/>
      <c r="M7" s="6"/>
      <c r="N7" s="6"/>
      <c r="O7" s="6"/>
      <c r="P7" s="6"/>
    </row>
    <row r="8" spans="1:17" ht="13" hidden="1">
      <c r="K8" s="1"/>
      <c r="L8" s="6"/>
      <c r="M8" s="6"/>
      <c r="N8" s="6"/>
      <c r="O8" s="6"/>
      <c r="P8" s="6"/>
    </row>
    <row r="9" spans="1:17" ht="13" hidden="1">
      <c r="K9" s="1"/>
      <c r="L9" s="6"/>
      <c r="M9" s="6"/>
      <c r="N9" s="6"/>
      <c r="O9" s="6"/>
      <c r="P9" s="6"/>
    </row>
    <row r="10" spans="1:17" hidden="1">
      <c r="A10" s="1" t="s">
        <v>4278</v>
      </c>
      <c r="B10" s="1" t="s">
        <v>4180</v>
      </c>
      <c r="C10" s="1" t="s">
        <v>4279</v>
      </c>
      <c r="D10" s="8" t="s">
        <v>24</v>
      </c>
      <c r="K10" s="1"/>
      <c r="L10" s="1"/>
      <c r="M10" s="1"/>
      <c r="N10" s="1"/>
      <c r="O10" s="1"/>
      <c r="P10" s="1"/>
      <c r="Q10" s="1"/>
    </row>
    <row r="11" spans="1:17" hidden="1"/>
    <row r="12" spans="1:17" hidden="1"/>
    <row r="13" spans="1:17" hidden="1"/>
    <row r="14" spans="1:17" hidden="1"/>
    <row r="15" spans="1:17" hidden="1"/>
    <row r="16" spans="1:17" hidden="1"/>
    <row r="17" spans="5:14" hidden="1"/>
    <row r="18" spans="5:14" hidden="1"/>
    <row r="20" spans="5:14" ht="13">
      <c r="E20" s="10" t="s">
        <v>5</v>
      </c>
      <c r="F20" s="10" t="str">
        <f>VLOOKUP("Label_Division",SiteText!A:F,languages!E1,0)</f>
        <v>Product Group</v>
      </c>
      <c r="G20" s="10" t="str">
        <f>VLOOKUP("Label_Category",SiteText!A:F,languages!E1,0)</f>
        <v>Gender</v>
      </c>
      <c r="H20" s="10" t="str">
        <f>VLOOKUP("Label_Carryover",SiteText!A:F,languages!E1,0)</f>
        <v>Age Group</v>
      </c>
      <c r="I20" s="10" t="str">
        <f>VLOOKUP("Label_ProductDescription",SiteText!A:F,languages!E1,0)</f>
        <v>Description</v>
      </c>
      <c r="J20" s="10" t="str">
        <f>VLOOKUP("Label_StyleNo",SiteText!A:F,languages!E1,0)</f>
        <v>Style number</v>
      </c>
      <c r="K20" s="10" t="s">
        <v>4280</v>
      </c>
      <c r="L20" s="10" t="str">
        <f>VLOOKUP("Label_ProductColor",SiteText!A:F,languages!E1,0)</f>
        <v>Color</v>
      </c>
      <c r="M20" s="10" t="str">
        <f>VLOOKUP("Label_AvailableDate",SiteText!A:F,languages!E1,0)</f>
        <v>Available By Date</v>
      </c>
      <c r="N20" s="10"/>
    </row>
  </sheetData>
  <phoneticPr fontId="2" type="noConversion"/>
  <dataValidations count="2">
    <dataValidation type="date" allowBlank="1" showInputMessage="1" showErrorMessage="1" errorTitle="Date Format Validation" error="Wrong Date Format" sqref="N7:O7" xr:uid="{00000000-0002-0000-0800-000000000000}">
      <formula1>1</formula1>
      <formula2>401768</formula2>
    </dataValidation>
    <dataValidation type="whole" operator="greaterThanOrEqual" allowBlank="1" showInputMessage="1" showErrorMessage="1" errorTitle="Numeric Valication" error="Please enter numeric numbers." sqref="E1" xr:uid="{00000000-0002-0000-0800-000001000000}">
      <formula1>0</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vt:i4>
      </vt:variant>
    </vt:vector>
  </HeadingPairs>
  <TitlesOfParts>
    <vt:vector size="21" baseType="lpstr">
      <vt:lpstr>Import</vt:lpstr>
      <vt:lpstr>Instructions</vt:lpstr>
      <vt:lpstr>Summary</vt:lpstr>
      <vt:lpstr>languages</vt:lpstr>
      <vt:lpstr>SiteText</vt:lpstr>
      <vt:lpstr>Delivery</vt:lpstr>
      <vt:lpstr>Template2</vt:lpstr>
      <vt:lpstr>Template3</vt:lpstr>
      <vt:lpstr>Template4</vt:lpstr>
      <vt:lpstr>Template5</vt:lpstr>
      <vt:lpstr>Template6</vt:lpstr>
      <vt:lpstr>Template7</vt:lpstr>
      <vt:lpstr>Template8</vt:lpstr>
      <vt:lpstr>Template9</vt:lpstr>
      <vt:lpstr>WebSKU</vt:lpstr>
      <vt:lpstr>SoldToShipTo</vt:lpstr>
      <vt:lpstr>GlobalVariables</vt:lpstr>
      <vt:lpstr>CategoryList</vt:lpstr>
      <vt:lpstr>ProductSize</vt:lpstr>
      <vt:lpstr>Summary!Print_Area</vt:lpstr>
      <vt:lpstr>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Kelly Buck</cp:lastModifiedBy>
  <dcterms:created xsi:type="dcterms:W3CDTF">2018-04-24T10:33:13Z</dcterms:created>
  <dcterms:modified xsi:type="dcterms:W3CDTF">2025-10-28T16:28:31Z</dcterms:modified>
</cp:coreProperties>
</file>